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-15" yWindow="105" windowWidth="12120" windowHeight="9600" tabRatio="832" firstSheet="9" activeTab="15"/>
  </bookViews>
  <sheets>
    <sheet name="Manual" sheetId="32" state="hidden" r:id="rId1"/>
    <sheet name="Amount" sheetId="28" state="hidden" r:id="rId2"/>
    <sheet name="Test" sheetId="33" state="hidden" r:id="rId3"/>
    <sheet name="Grand Total" sheetId="2" r:id="rId4"/>
    <sheet name="44 92" sheetId="9" r:id="rId5"/>
    <sheet name="DDS.Inspection" sheetId="5" r:id="rId6"/>
    <sheet name="44 21" sheetId="38" r:id="rId7"/>
    <sheet name="DDS Fac. BOI" sheetId="4" r:id="rId8"/>
    <sheet name="44 22" sheetId="18" state="hidden" r:id="rId9"/>
    <sheet name="44 23" sheetId="16" r:id="rId10"/>
    <sheet name="44 24" sheetId="20" r:id="rId11"/>
    <sheet name="44 25" sheetId="21" r:id="rId12"/>
    <sheet name="44 26" sheetId="23" r:id="rId13"/>
    <sheet name="44 27" sheetId="22" r:id="rId14"/>
    <sheet name="44 28" sheetId="40" r:id="rId15"/>
    <sheet name="44 29" sheetId="41" r:id="rId16"/>
    <sheet name="44 2A" sheetId="39" state="hidden" r:id="rId17"/>
  </sheets>
  <externalReferences>
    <externalReference r:id="rId18"/>
    <externalReference r:id="rId19"/>
  </externalReferences>
  <definedNames>
    <definedName name="_Fill" localSheetId="14" hidden="1">#REF!</definedName>
    <definedName name="_Fill" localSheetId="15" hidden="1">#REF!</definedName>
    <definedName name="_Fill" hidden="1">#REF!</definedName>
    <definedName name="_xlnm._FilterDatabase" localSheetId="6" hidden="1">'44 21'!$A$1:$BI$53</definedName>
    <definedName name="_xlnm._FilterDatabase" localSheetId="8" hidden="1">'44 22'!$A$1:$BI$52</definedName>
    <definedName name="_xlnm._FilterDatabase" localSheetId="9" hidden="1">'44 23'!$A$1:$BI$53</definedName>
    <definedName name="_xlnm._FilterDatabase" localSheetId="10" hidden="1">'44 24'!$A$1:$BI$53</definedName>
    <definedName name="_xlnm._FilterDatabase" localSheetId="11" hidden="1">'44 25'!$A$1:$BI$53</definedName>
    <definedName name="_xlnm._FilterDatabase" localSheetId="12" hidden="1">'44 26'!$A$1:$BI$53</definedName>
    <definedName name="_xlnm._FilterDatabase" localSheetId="13" hidden="1">'44 27'!$A$1:$BI$53</definedName>
    <definedName name="_xlnm._FilterDatabase" localSheetId="14" hidden="1">'44 28'!$A$1:$BI$53</definedName>
    <definedName name="_xlnm._FilterDatabase" localSheetId="15" hidden="1">'44 29'!$A$1:$BI$53</definedName>
    <definedName name="_xlnm._FilterDatabase" localSheetId="16" hidden="1">'44 2A'!$A$1:$BI$52</definedName>
    <definedName name="_xlnm._FilterDatabase" localSheetId="4" hidden="1">'44 92'!$A$1:$BI$53</definedName>
    <definedName name="_xlnm._FilterDatabase" localSheetId="5" hidden="1">DDS.Inspection!$A$1:$BI$53</definedName>
    <definedName name="_Key1" localSheetId="14" hidden="1">#REF!</definedName>
    <definedName name="_Key1" localSheetId="15" hidden="1">#REF!</definedName>
    <definedName name="_Key1" hidden="1">#REF!</definedName>
    <definedName name="_Key2" localSheetId="14" hidden="1">#REF!</definedName>
    <definedName name="_Key2" localSheetId="15" hidden="1">#REF!</definedName>
    <definedName name="_Key2" hidden="1">#REF!</definedName>
    <definedName name="_Order1" hidden="1">255</definedName>
    <definedName name="_Order2" hidden="1">255</definedName>
    <definedName name="_Sort" localSheetId="14" hidden="1">#REF!</definedName>
    <definedName name="_Sort" localSheetId="15" hidden="1">#REF!</definedName>
    <definedName name="_Sort" hidden="1">#REF!</definedName>
    <definedName name="AUDIT2" localSheetId="14" hidden="1">#REF!</definedName>
    <definedName name="AUDIT2" localSheetId="15" hidden="1">#REF!</definedName>
    <definedName name="AUDIT2" hidden="1">#REF!</definedName>
    <definedName name="BOOM" localSheetId="14">#REF!</definedName>
    <definedName name="BOOM" localSheetId="15">#REF!</definedName>
    <definedName name="BOOM">#REF!</definedName>
    <definedName name="_xlnm.Print_Area" localSheetId="6">'44 21'!$A$1:$AZ$55</definedName>
    <definedName name="_xlnm.Print_Area" localSheetId="8">'44 22'!$A$1:$AZ$54</definedName>
    <definedName name="_xlnm.Print_Area" localSheetId="9">'44 23'!$A$1:$AZ$55</definedName>
    <definedName name="_xlnm.Print_Area" localSheetId="10">'44 24'!$A$1:$AZ$55</definedName>
    <definedName name="_xlnm.Print_Area" localSheetId="11">'44 25'!$A$1:$AZ$55</definedName>
    <definedName name="_xlnm.Print_Area" localSheetId="12">'44 26'!$A$1:$AZ$55</definedName>
    <definedName name="_xlnm.Print_Area" localSheetId="13">'44 27'!$A$1:$AZ$55</definedName>
    <definedName name="_xlnm.Print_Area" localSheetId="14">'44 28'!$A$1:$AZ$55</definedName>
    <definedName name="_xlnm.Print_Area" localSheetId="15">'44 29'!$A$1:$AZ$55</definedName>
    <definedName name="_xlnm.Print_Area" localSheetId="16">'44 2A'!$A$1:$AZ$54</definedName>
    <definedName name="_xlnm.Print_Area" localSheetId="4">'44 92'!$A$1:$AZ$55</definedName>
    <definedName name="_xlnm.Print_Area" localSheetId="1">Amount!$A$1:$BK$15</definedName>
    <definedName name="_xlnm.Print_Area" localSheetId="7">'DDS Fac. BOI'!$A$1:$AZ$55</definedName>
    <definedName name="_xlnm.Print_Area" localSheetId="5">DDS.Inspection!$A$1:$AZ$55</definedName>
    <definedName name="_xlnm.Print_Area" localSheetId="3">'Grand Total'!$A$1:$AZ$55</definedName>
    <definedName name="Print_Area_MI" localSheetId="14">#REF!</definedName>
    <definedName name="Print_Area_MI" localSheetId="15">#REF!</definedName>
    <definedName name="Print_Area_MI">#REF!</definedName>
    <definedName name="_xlnm.Print_Titles" localSheetId="6">'44 21'!$A:$C</definedName>
    <definedName name="_xlnm.Print_Titles" localSheetId="8">'44 22'!$A:$C</definedName>
    <definedName name="_xlnm.Print_Titles" localSheetId="9">'44 23'!$A:$C</definedName>
    <definedName name="_xlnm.Print_Titles" localSheetId="10">'44 24'!$A:$C</definedName>
    <definedName name="_xlnm.Print_Titles" localSheetId="11">'44 25'!$A:$C</definedName>
    <definedName name="_xlnm.Print_Titles" localSheetId="12">'44 26'!$A:$C</definedName>
    <definedName name="_xlnm.Print_Titles" localSheetId="13">'44 27'!$A:$C</definedName>
    <definedName name="_xlnm.Print_Titles" localSheetId="14">'44 28'!$A:$C</definedName>
    <definedName name="_xlnm.Print_Titles" localSheetId="15">'44 29'!$A:$C</definedName>
    <definedName name="_xlnm.Print_Titles" localSheetId="16">'44 2A'!$A:$C</definedName>
    <definedName name="_xlnm.Print_Titles" localSheetId="4">'44 92'!$A:$C</definedName>
    <definedName name="_xlnm.Print_Titles" localSheetId="7">'DDS Fac. BOI'!$A:$C</definedName>
    <definedName name="_xlnm.Print_Titles" localSheetId="5">DDS.Inspection!$A:$C</definedName>
    <definedName name="_xlnm.Print_Titles" localSheetId="3">'Grand Total'!$A:$C</definedName>
  </definedNames>
  <calcPr calcId="162913"/>
</workbook>
</file>

<file path=xl/calcChain.xml><?xml version="1.0" encoding="utf-8"?>
<calcChain xmlns="http://schemas.openxmlformats.org/spreadsheetml/2006/main">
  <c r="BE51" i="9" l="1"/>
  <c r="BB51" i="9"/>
  <c r="AX51" i="9"/>
  <c r="AZ51" i="9" s="1"/>
  <c r="AU51" i="9"/>
  <c r="AW51" i="9" s="1"/>
  <c r="AR51" i="9"/>
  <c r="AP51" i="9"/>
  <c r="AL51" i="9"/>
  <c r="AN51" i="9" s="1"/>
  <c r="AK51" i="9"/>
  <c r="AI51" i="9"/>
  <c r="AF51" i="9"/>
  <c r="AH51" i="9" s="1"/>
  <c r="AD51" i="9"/>
  <c r="AA51" i="9"/>
  <c r="W51" i="9"/>
  <c r="Y51" i="9" s="1"/>
  <c r="T51" i="9"/>
  <c r="V51" i="9" s="1"/>
  <c r="Q51" i="9"/>
  <c r="O51" i="9"/>
  <c r="K51" i="9"/>
  <c r="M51" i="9" s="1"/>
  <c r="H51" i="9"/>
  <c r="J51" i="9" s="1"/>
  <c r="E51" i="9"/>
  <c r="G51" i="9" s="1"/>
  <c r="AY51" i="5"/>
  <c r="AV51" i="5"/>
  <c r="AS51" i="5"/>
  <c r="AM51" i="5"/>
  <c r="AJ51" i="5"/>
  <c r="AG51" i="5"/>
  <c r="X51" i="5"/>
  <c r="U51" i="5"/>
  <c r="U51" i="2" s="1"/>
  <c r="R51" i="5"/>
  <c r="L51" i="5"/>
  <c r="I51" i="5"/>
  <c r="F51" i="5"/>
  <c r="BE51" i="38"/>
  <c r="BB51" i="38"/>
  <c r="AX51" i="38"/>
  <c r="AU51" i="38"/>
  <c r="AW51" i="38" s="1"/>
  <c r="AT51" i="38"/>
  <c r="AR51" i="38"/>
  <c r="AP51" i="38"/>
  <c r="AL51" i="38"/>
  <c r="AN51" i="38" s="1"/>
  <c r="AI51" i="38"/>
  <c r="AF51" i="38"/>
  <c r="AD51" i="38"/>
  <c r="AA51" i="38"/>
  <c r="W51" i="38"/>
  <c r="T51" i="38"/>
  <c r="Q51" i="38"/>
  <c r="S51" i="38" s="1"/>
  <c r="O51" i="38"/>
  <c r="K51" i="38"/>
  <c r="M51" i="38" s="1"/>
  <c r="H51" i="38"/>
  <c r="J51" i="38" s="1"/>
  <c r="E51" i="38"/>
  <c r="AY51" i="4"/>
  <c r="AV51" i="4"/>
  <c r="AS51" i="4"/>
  <c r="BB51" i="4" s="1"/>
  <c r="AM51" i="4"/>
  <c r="AJ51" i="4"/>
  <c r="AG51" i="4"/>
  <c r="X51" i="4"/>
  <c r="X51" i="2" s="1"/>
  <c r="U51" i="4"/>
  <c r="R51" i="4"/>
  <c r="L51" i="4"/>
  <c r="L51" i="2" s="1"/>
  <c r="I51" i="4"/>
  <c r="F51" i="4"/>
  <c r="BE51" i="16"/>
  <c r="BB51" i="16"/>
  <c r="AX51" i="16"/>
  <c r="AZ51" i="16" s="1"/>
  <c r="AW51" i="16"/>
  <c r="AU51" i="16"/>
  <c r="AR51" i="16"/>
  <c r="AP51" i="16"/>
  <c r="AL51" i="16"/>
  <c r="AI51" i="16"/>
  <c r="AK51" i="16" s="1"/>
  <c r="AF51" i="16"/>
  <c r="AD51" i="16"/>
  <c r="BH51" i="16" s="1"/>
  <c r="AA51" i="16"/>
  <c r="W51" i="16"/>
  <c r="Y51" i="16" s="1"/>
  <c r="V51" i="16"/>
  <c r="T51" i="16"/>
  <c r="Q51" i="16"/>
  <c r="O51" i="16"/>
  <c r="M51" i="16"/>
  <c r="K51" i="16"/>
  <c r="H51" i="16"/>
  <c r="E51" i="16"/>
  <c r="N51" i="16" s="1"/>
  <c r="P51" i="16" s="1"/>
  <c r="BE51" i="20"/>
  <c r="BB51" i="20"/>
  <c r="AX51" i="20"/>
  <c r="AZ51" i="20" s="1"/>
  <c r="AU51" i="20"/>
  <c r="AW51" i="20" s="1"/>
  <c r="AR51" i="20"/>
  <c r="AP51" i="20"/>
  <c r="AL51" i="20"/>
  <c r="AN51" i="20" s="1"/>
  <c r="AI51" i="20"/>
  <c r="AK51" i="20" s="1"/>
  <c r="AF51" i="20"/>
  <c r="AH51" i="20" s="1"/>
  <c r="AD51" i="20"/>
  <c r="AA51" i="20"/>
  <c r="W51" i="20"/>
  <c r="Y51" i="20" s="1"/>
  <c r="T51" i="20"/>
  <c r="V51" i="20" s="1"/>
  <c r="Q51" i="20"/>
  <c r="S51" i="20" s="1"/>
  <c r="O51" i="20"/>
  <c r="K51" i="20"/>
  <c r="M51" i="20" s="1"/>
  <c r="H51" i="20"/>
  <c r="E51" i="20"/>
  <c r="G51" i="20" s="1"/>
  <c r="BE51" i="21"/>
  <c r="BB51" i="21"/>
  <c r="AX51" i="21"/>
  <c r="AU51" i="21"/>
  <c r="AW51" i="21" s="1"/>
  <c r="AT51" i="21"/>
  <c r="AR51" i="21"/>
  <c r="AP51" i="21"/>
  <c r="AL51" i="21"/>
  <c r="AN51" i="21" s="1"/>
  <c r="AK51" i="21"/>
  <c r="AI51" i="21"/>
  <c r="AF51" i="21"/>
  <c r="AH51" i="21" s="1"/>
  <c r="AD51" i="21"/>
  <c r="AA51" i="21"/>
  <c r="W51" i="21"/>
  <c r="Y51" i="21" s="1"/>
  <c r="T51" i="21"/>
  <c r="V51" i="21" s="1"/>
  <c r="Q51" i="21"/>
  <c r="S51" i="21" s="1"/>
  <c r="O51" i="21"/>
  <c r="K51" i="21"/>
  <c r="M51" i="21" s="1"/>
  <c r="H51" i="21"/>
  <c r="J51" i="21" s="1"/>
  <c r="E51" i="21"/>
  <c r="BE51" i="23"/>
  <c r="BB51" i="23"/>
  <c r="AX51" i="23"/>
  <c r="AZ51" i="23" s="1"/>
  <c r="AU51" i="23"/>
  <c r="AR51" i="23"/>
  <c r="AT51" i="23" s="1"/>
  <c r="AP51" i="23"/>
  <c r="AL51" i="23"/>
  <c r="AN51" i="23" s="1"/>
  <c r="AI51" i="23"/>
  <c r="AK51" i="23" s="1"/>
  <c r="AF51" i="23"/>
  <c r="AD51" i="23"/>
  <c r="AA51" i="23"/>
  <c r="W51" i="23"/>
  <c r="Y51" i="23" s="1"/>
  <c r="T51" i="23"/>
  <c r="V51" i="23" s="1"/>
  <c r="Q51" i="23"/>
  <c r="O51" i="23"/>
  <c r="K51" i="23"/>
  <c r="M51" i="23" s="1"/>
  <c r="J51" i="23"/>
  <c r="H51" i="23"/>
  <c r="E51" i="23"/>
  <c r="BE51" i="22"/>
  <c r="BB51" i="22"/>
  <c r="AX51" i="22"/>
  <c r="AZ51" i="22" s="1"/>
  <c r="AW51" i="22"/>
  <c r="AU51" i="22"/>
  <c r="AR51" i="22"/>
  <c r="AP51" i="22"/>
  <c r="AL51" i="22"/>
  <c r="AN51" i="22" s="1"/>
  <c r="AI51" i="22"/>
  <c r="AK51" i="22" s="1"/>
  <c r="AF51" i="22"/>
  <c r="AD51" i="22"/>
  <c r="AA51" i="22"/>
  <c r="W51" i="22"/>
  <c r="Y51" i="22" s="1"/>
  <c r="T51" i="22"/>
  <c r="V51" i="22" s="1"/>
  <c r="Q51" i="22"/>
  <c r="O51" i="22"/>
  <c r="K51" i="22"/>
  <c r="M51" i="22" s="1"/>
  <c r="H51" i="22"/>
  <c r="J51" i="22" s="1"/>
  <c r="E51" i="22"/>
  <c r="N51" i="22" s="1"/>
  <c r="P51" i="22" s="1"/>
  <c r="BE51" i="40"/>
  <c r="BB51" i="40"/>
  <c r="AX51" i="40"/>
  <c r="AZ51" i="40" s="1"/>
  <c r="AU51" i="40"/>
  <c r="AW51" i="40" s="1"/>
  <c r="AR51" i="40"/>
  <c r="AP51" i="40"/>
  <c r="AL51" i="40"/>
  <c r="AN51" i="40" s="1"/>
  <c r="AI51" i="40"/>
  <c r="AK51" i="40" s="1"/>
  <c r="AH51" i="40"/>
  <c r="AF51" i="40"/>
  <c r="AD51" i="40"/>
  <c r="AA51" i="40"/>
  <c r="W51" i="40"/>
  <c r="Y51" i="40" s="1"/>
  <c r="T51" i="40"/>
  <c r="V51" i="40" s="1"/>
  <c r="Q51" i="40"/>
  <c r="O51" i="40"/>
  <c r="K51" i="40"/>
  <c r="M51" i="40" s="1"/>
  <c r="H51" i="40"/>
  <c r="J51" i="40" s="1"/>
  <c r="E51" i="40"/>
  <c r="G51" i="40" s="1"/>
  <c r="BE51" i="41"/>
  <c r="BB51" i="41"/>
  <c r="AX51" i="41"/>
  <c r="AZ51" i="41" s="1"/>
  <c r="AU51" i="41"/>
  <c r="AW51" i="41" s="1"/>
  <c r="AR51" i="41"/>
  <c r="AT51" i="41" s="1"/>
  <c r="AP51" i="41"/>
  <c r="AL51" i="41"/>
  <c r="AN51" i="41" s="1"/>
  <c r="AI51" i="41"/>
  <c r="AF51" i="41"/>
  <c r="AH51" i="41" s="1"/>
  <c r="AD51" i="41"/>
  <c r="BH51" i="41" s="1"/>
  <c r="AA51" i="41"/>
  <c r="W51" i="41"/>
  <c r="Y51" i="41" s="1"/>
  <c r="T51" i="41"/>
  <c r="V51" i="41" s="1"/>
  <c r="Q51" i="41"/>
  <c r="S51" i="41" s="1"/>
  <c r="O51" i="41"/>
  <c r="K51" i="41"/>
  <c r="M51" i="41" s="1"/>
  <c r="H51" i="41"/>
  <c r="J51" i="41" s="1"/>
  <c r="E51" i="41"/>
  <c r="AV51" i="2"/>
  <c r="R51" i="2"/>
  <c r="I51" i="2"/>
  <c r="BA51" i="41" l="1"/>
  <c r="BC51" i="41" s="1"/>
  <c r="Z51" i="40"/>
  <c r="AB51" i="40" s="1"/>
  <c r="BH51" i="40"/>
  <c r="G51" i="22"/>
  <c r="Z51" i="22"/>
  <c r="AB51" i="22" s="1"/>
  <c r="BH51" i="22"/>
  <c r="BA51" i="21"/>
  <c r="BC51" i="21" s="1"/>
  <c r="N51" i="20"/>
  <c r="P51" i="20" s="1"/>
  <c r="BH51" i="20"/>
  <c r="Z51" i="16"/>
  <c r="AB51" i="16" s="1"/>
  <c r="BE51" i="4"/>
  <c r="S51" i="16"/>
  <c r="O51" i="5"/>
  <c r="AC51" i="40"/>
  <c r="AE51" i="40" s="1"/>
  <c r="S51" i="22"/>
  <c r="BA51" i="23"/>
  <c r="BC51" i="23" s="1"/>
  <c r="BD51" i="21"/>
  <c r="BF51" i="21" s="1"/>
  <c r="AZ51" i="21"/>
  <c r="G51" i="16"/>
  <c r="Y51" i="38"/>
  <c r="AH51" i="38"/>
  <c r="BD51" i="38"/>
  <c r="BF51" i="38" s="1"/>
  <c r="AJ51" i="2"/>
  <c r="Z51" i="9"/>
  <c r="AB51" i="9" s="1"/>
  <c r="AA51" i="2"/>
  <c r="AS51" i="2"/>
  <c r="S51" i="40"/>
  <c r="BH51" i="23"/>
  <c r="AD51" i="4"/>
  <c r="AA51" i="5"/>
  <c r="AM51" i="2"/>
  <c r="AY51" i="2"/>
  <c r="AG51" i="2"/>
  <c r="AP51" i="2" s="1"/>
  <c r="Z51" i="41"/>
  <c r="AB51" i="41" s="1"/>
  <c r="BD51" i="41"/>
  <c r="BF51" i="41" s="1"/>
  <c r="BA51" i="40"/>
  <c r="BC51" i="40" s="1"/>
  <c r="Z51" i="21"/>
  <c r="AB51" i="21" s="1"/>
  <c r="BH51" i="21"/>
  <c r="AP51" i="4"/>
  <c r="BH51" i="38"/>
  <c r="AK51" i="38"/>
  <c r="AZ51" i="38"/>
  <c r="AD51" i="5"/>
  <c r="BH51" i="9"/>
  <c r="F51" i="2"/>
  <c r="O51" i="2" s="1"/>
  <c r="BD51" i="22"/>
  <c r="BF51" i="22" s="1"/>
  <c r="AO51" i="22"/>
  <c r="AQ51" i="22" s="1"/>
  <c r="BA51" i="22"/>
  <c r="BC51" i="22" s="1"/>
  <c r="AT51" i="22"/>
  <c r="BD51" i="20"/>
  <c r="BF51" i="20" s="1"/>
  <c r="AO51" i="41"/>
  <c r="AQ51" i="41" s="1"/>
  <c r="AT51" i="40"/>
  <c r="AH51" i="22"/>
  <c r="AC51" i="23"/>
  <c r="N51" i="23"/>
  <c r="P51" i="23" s="1"/>
  <c r="Z51" i="23"/>
  <c r="AB51" i="23" s="1"/>
  <c r="S51" i="23"/>
  <c r="BD51" i="23"/>
  <c r="BF51" i="23" s="1"/>
  <c r="AO51" i="23"/>
  <c r="AQ51" i="23" s="1"/>
  <c r="AH51" i="23"/>
  <c r="AW51" i="23"/>
  <c r="J51" i="20"/>
  <c r="BA51" i="20"/>
  <c r="BC51" i="20" s="1"/>
  <c r="BD51" i="16"/>
  <c r="BF51" i="16" s="1"/>
  <c r="AO51" i="16"/>
  <c r="AQ51" i="16" s="1"/>
  <c r="BA51" i="16"/>
  <c r="BC51" i="16" s="1"/>
  <c r="AT51" i="16"/>
  <c r="AC51" i="38"/>
  <c r="N51" i="38"/>
  <c r="P51" i="38" s="1"/>
  <c r="G51" i="38"/>
  <c r="Z51" i="38"/>
  <c r="AB51" i="38" s="1"/>
  <c r="BB51" i="5"/>
  <c r="AC51" i="9"/>
  <c r="AK51" i="41"/>
  <c r="N51" i="40"/>
  <c r="P51" i="40" s="1"/>
  <c r="AO51" i="40"/>
  <c r="AQ51" i="40" s="1"/>
  <c r="AC51" i="22"/>
  <c r="G51" i="23"/>
  <c r="AO51" i="21"/>
  <c r="AQ51" i="21" s="1"/>
  <c r="Z51" i="20"/>
  <c r="AB51" i="20" s="1"/>
  <c r="AT51" i="20"/>
  <c r="J51" i="16"/>
  <c r="AH51" i="16"/>
  <c r="AN51" i="16"/>
  <c r="AA51" i="4"/>
  <c r="V51" i="38"/>
  <c r="BA51" i="38"/>
  <c r="BC51" i="38" s="1"/>
  <c r="AP51" i="5"/>
  <c r="S51" i="9"/>
  <c r="AC51" i="21"/>
  <c r="N51" i="21"/>
  <c r="P51" i="21" s="1"/>
  <c r="G51" i="21"/>
  <c r="AC51" i="20"/>
  <c r="AC51" i="41"/>
  <c r="N51" i="41"/>
  <c r="P51" i="41" s="1"/>
  <c r="G51" i="41"/>
  <c r="BD51" i="40"/>
  <c r="BF51" i="40" s="1"/>
  <c r="AO51" i="20"/>
  <c r="AQ51" i="20" s="1"/>
  <c r="AC51" i="16"/>
  <c r="O51" i="4"/>
  <c r="AO51" i="38"/>
  <c r="AQ51" i="38" s="1"/>
  <c r="N51" i="9"/>
  <c r="P51" i="9" s="1"/>
  <c r="BD51" i="9"/>
  <c r="BF51" i="9" s="1"/>
  <c r="AO51" i="9"/>
  <c r="AQ51" i="9" s="1"/>
  <c r="BA51" i="9"/>
  <c r="BC51" i="9" s="1"/>
  <c r="AT51" i="9"/>
  <c r="BE51" i="5"/>
  <c r="BH51" i="5" s="1"/>
  <c r="AX48" i="38"/>
  <c r="AZ48" i="38" s="1"/>
  <c r="AX52" i="38"/>
  <c r="AZ52" i="38" s="1"/>
  <c r="AU52" i="38"/>
  <c r="AW52" i="38" s="1"/>
  <c r="AR52" i="38"/>
  <c r="AT52" i="38" s="1"/>
  <c r="AP52" i="38"/>
  <c r="AL52" i="38"/>
  <c r="AN52" i="38" s="1"/>
  <c r="AI52" i="38"/>
  <c r="AK52" i="38" s="1"/>
  <c r="AF52" i="38"/>
  <c r="AA52" i="38"/>
  <c r="W52" i="38"/>
  <c r="Y52" i="38" s="1"/>
  <c r="T52" i="38"/>
  <c r="V52" i="38" s="1"/>
  <c r="Q52" i="38"/>
  <c r="K52" i="38"/>
  <c r="M52" i="38" s="1"/>
  <c r="H52" i="38"/>
  <c r="J52" i="38" s="1"/>
  <c r="AD52" i="38"/>
  <c r="E52" i="38"/>
  <c r="G52" i="38" s="1"/>
  <c r="AX50" i="38"/>
  <c r="AZ50" i="38" s="1"/>
  <c r="AU50" i="38"/>
  <c r="AW50" i="38" s="1"/>
  <c r="AR50" i="38"/>
  <c r="AT50" i="38" s="1"/>
  <c r="AP50" i="38"/>
  <c r="AL50" i="38"/>
  <c r="AN50" i="38" s="1"/>
  <c r="AI50" i="38"/>
  <c r="AK50" i="38" s="1"/>
  <c r="AF50" i="38"/>
  <c r="AA50" i="38"/>
  <c r="W50" i="38"/>
  <c r="Y50" i="38" s="1"/>
  <c r="T50" i="38"/>
  <c r="V50" i="38" s="1"/>
  <c r="Q50" i="38"/>
  <c r="K50" i="38"/>
  <c r="M50" i="38" s="1"/>
  <c r="H50" i="38"/>
  <c r="J50" i="38" s="1"/>
  <c r="AD50" i="38"/>
  <c r="E50" i="38"/>
  <c r="AX49" i="38"/>
  <c r="AZ49" i="38" s="1"/>
  <c r="AU49" i="38"/>
  <c r="AW49" i="38" s="1"/>
  <c r="AR49" i="38"/>
  <c r="AT49" i="38" s="1"/>
  <c r="AP49" i="38"/>
  <c r="AL49" i="38"/>
  <c r="AN49" i="38" s="1"/>
  <c r="AI49" i="38"/>
  <c r="AF49" i="38"/>
  <c r="AH49" i="38" s="1"/>
  <c r="AD49" i="38"/>
  <c r="AA49" i="38"/>
  <c r="W49" i="38"/>
  <c r="Y49" i="38" s="1"/>
  <c r="T49" i="38"/>
  <c r="Q49" i="38"/>
  <c r="S49" i="38" s="1"/>
  <c r="O49" i="38"/>
  <c r="K49" i="38"/>
  <c r="M49" i="38" s="1"/>
  <c r="H49" i="38"/>
  <c r="J49" i="38" s="1"/>
  <c r="E49" i="38"/>
  <c r="AU48" i="38"/>
  <c r="AW48" i="38" s="1"/>
  <c r="AR48" i="38"/>
  <c r="AT48" i="38" s="1"/>
  <c r="AP48" i="38"/>
  <c r="AL48" i="38"/>
  <c r="AN48" i="38" s="1"/>
  <c r="AI48" i="38"/>
  <c r="AK48" i="38" s="1"/>
  <c r="AF48" i="38"/>
  <c r="AH48" i="38" s="1"/>
  <c r="AA48" i="38"/>
  <c r="W48" i="38"/>
  <c r="Y48" i="38" s="1"/>
  <c r="T48" i="38"/>
  <c r="V48" i="38" s="1"/>
  <c r="Q48" i="38"/>
  <c r="S48" i="38" s="1"/>
  <c r="K48" i="38"/>
  <c r="M48" i="38" s="1"/>
  <c r="H48" i="38"/>
  <c r="J48" i="38" s="1"/>
  <c r="E48" i="38"/>
  <c r="AX47" i="38"/>
  <c r="AZ47" i="38" s="1"/>
  <c r="AU47" i="38"/>
  <c r="AW47" i="38" s="1"/>
  <c r="AR47" i="38"/>
  <c r="AT47" i="38" s="1"/>
  <c r="AP47" i="38"/>
  <c r="AL47" i="38"/>
  <c r="AN47" i="38" s="1"/>
  <c r="AI47" i="38"/>
  <c r="AK47" i="38" s="1"/>
  <c r="AF47" i="38"/>
  <c r="AA47" i="38"/>
  <c r="W47" i="38"/>
  <c r="Y47" i="38" s="1"/>
  <c r="T47" i="38"/>
  <c r="V47" i="38" s="1"/>
  <c r="Q47" i="38"/>
  <c r="K47" i="38"/>
  <c r="M47" i="38" s="1"/>
  <c r="H47" i="38"/>
  <c r="J47" i="38" s="1"/>
  <c r="AD47" i="38"/>
  <c r="E47" i="38"/>
  <c r="AX46" i="38"/>
  <c r="AZ46" i="38" s="1"/>
  <c r="AU46" i="38"/>
  <c r="AW46" i="38" s="1"/>
  <c r="AR46" i="38"/>
  <c r="AT46" i="38" s="1"/>
  <c r="AP46" i="38"/>
  <c r="AL46" i="38"/>
  <c r="AN46" i="38" s="1"/>
  <c r="AI46" i="38"/>
  <c r="AK46" i="38" s="1"/>
  <c r="AF46" i="38"/>
  <c r="AH46" i="38" s="1"/>
  <c r="AA46" i="38"/>
  <c r="W46" i="38"/>
  <c r="Y46" i="38" s="1"/>
  <c r="T46" i="38"/>
  <c r="Q46" i="38"/>
  <c r="S46" i="38" s="1"/>
  <c r="K46" i="38"/>
  <c r="M46" i="38" s="1"/>
  <c r="H46" i="38"/>
  <c r="J46" i="38" s="1"/>
  <c r="AD46" i="38"/>
  <c r="E46" i="38"/>
  <c r="G46" i="38" s="1"/>
  <c r="AX45" i="38"/>
  <c r="AZ45" i="38" s="1"/>
  <c r="AU45" i="38"/>
  <c r="AW45" i="38" s="1"/>
  <c r="AR45" i="38"/>
  <c r="AT45" i="38" s="1"/>
  <c r="AP45" i="38"/>
  <c r="AL45" i="38"/>
  <c r="AN45" i="38" s="1"/>
  <c r="AI45" i="38"/>
  <c r="AK45" i="38" s="1"/>
  <c r="AF45" i="38"/>
  <c r="AH45" i="38" s="1"/>
  <c r="AD45" i="38"/>
  <c r="AA45" i="38"/>
  <c r="W45" i="38"/>
  <c r="Y45" i="38" s="1"/>
  <c r="T45" i="38"/>
  <c r="V45" i="38" s="1"/>
  <c r="Q45" i="38"/>
  <c r="O45" i="38"/>
  <c r="K45" i="38"/>
  <c r="M45" i="38" s="1"/>
  <c r="H45" i="38"/>
  <c r="J45" i="38" s="1"/>
  <c r="E45" i="38"/>
  <c r="AX44" i="38"/>
  <c r="AZ44" i="38" s="1"/>
  <c r="AU44" i="38"/>
  <c r="AW44" i="38" s="1"/>
  <c r="AR44" i="38"/>
  <c r="AT44" i="38" s="1"/>
  <c r="AP44" i="38"/>
  <c r="AL44" i="38"/>
  <c r="AN44" i="38" s="1"/>
  <c r="AI44" i="38"/>
  <c r="AK44" i="38" s="1"/>
  <c r="AF44" i="38"/>
  <c r="AA44" i="38"/>
  <c r="W44" i="38"/>
  <c r="Y44" i="38" s="1"/>
  <c r="T44" i="38"/>
  <c r="V44" i="38" s="1"/>
  <c r="Q44" i="38"/>
  <c r="K44" i="38"/>
  <c r="M44" i="38" s="1"/>
  <c r="H44" i="38"/>
  <c r="E44" i="38"/>
  <c r="AX43" i="38"/>
  <c r="AZ43" i="38" s="1"/>
  <c r="AU43" i="38"/>
  <c r="AW43" i="38" s="1"/>
  <c r="AR43" i="38"/>
  <c r="AT43" i="38" s="1"/>
  <c r="AP43" i="38"/>
  <c r="AL43" i="38"/>
  <c r="AN43" i="38" s="1"/>
  <c r="AI43" i="38"/>
  <c r="AK43" i="38" s="1"/>
  <c r="AF43" i="38"/>
  <c r="AD43" i="38"/>
  <c r="AA43" i="38"/>
  <c r="W43" i="38"/>
  <c r="Y43" i="38" s="1"/>
  <c r="T43" i="38"/>
  <c r="V43" i="38" s="1"/>
  <c r="Q43" i="38"/>
  <c r="O43" i="38"/>
  <c r="K43" i="38"/>
  <c r="M43" i="38" s="1"/>
  <c r="H43" i="38"/>
  <c r="J43" i="38" s="1"/>
  <c r="E43" i="38"/>
  <c r="G43" i="38" s="1"/>
  <c r="AX42" i="38"/>
  <c r="AZ42" i="38" s="1"/>
  <c r="AU42" i="38"/>
  <c r="AW42" i="38" s="1"/>
  <c r="AR42" i="38"/>
  <c r="AT42" i="38" s="1"/>
  <c r="AP42" i="38"/>
  <c r="AL42" i="38"/>
  <c r="AN42" i="38" s="1"/>
  <c r="AI42" i="38"/>
  <c r="AF42" i="38"/>
  <c r="AH42" i="38" s="1"/>
  <c r="AA42" i="38"/>
  <c r="W42" i="38"/>
  <c r="Y42" i="38" s="1"/>
  <c r="T42" i="38"/>
  <c r="Q42" i="38"/>
  <c r="S42" i="38" s="1"/>
  <c r="K42" i="38"/>
  <c r="M42" i="38" s="1"/>
  <c r="H42" i="38"/>
  <c r="J42" i="38" s="1"/>
  <c r="AD42" i="38"/>
  <c r="E42" i="38"/>
  <c r="G42" i="38" s="1"/>
  <c r="AX41" i="38"/>
  <c r="AZ41" i="38" s="1"/>
  <c r="AU41" i="38"/>
  <c r="AW41" i="38" s="1"/>
  <c r="AR41" i="38"/>
  <c r="AT41" i="38" s="1"/>
  <c r="AP41" i="38"/>
  <c r="AL41" i="38"/>
  <c r="AN41" i="38" s="1"/>
  <c r="AI41" i="38"/>
  <c r="AK41" i="38" s="1"/>
  <c r="AF41" i="38"/>
  <c r="AH41" i="38" s="1"/>
  <c r="AD41" i="38"/>
  <c r="AA41" i="38"/>
  <c r="W41" i="38"/>
  <c r="Y41" i="38" s="1"/>
  <c r="T41" i="38"/>
  <c r="Q41" i="38"/>
  <c r="S41" i="38" s="1"/>
  <c r="O41" i="38"/>
  <c r="K41" i="38"/>
  <c r="M41" i="38" s="1"/>
  <c r="H41" i="38"/>
  <c r="J41" i="38" s="1"/>
  <c r="E41" i="38"/>
  <c r="AX40" i="38"/>
  <c r="AZ40" i="38" s="1"/>
  <c r="AU40" i="38"/>
  <c r="AW40" i="38" s="1"/>
  <c r="AR40" i="38"/>
  <c r="AT40" i="38" s="1"/>
  <c r="AP40" i="38"/>
  <c r="AL40" i="38"/>
  <c r="AN40" i="38" s="1"/>
  <c r="AI40" i="38"/>
  <c r="AK40" i="38" s="1"/>
  <c r="AF40" i="38"/>
  <c r="AA40" i="38"/>
  <c r="W40" i="38"/>
  <c r="Y40" i="38" s="1"/>
  <c r="T40" i="38"/>
  <c r="V40" i="38" s="1"/>
  <c r="Q40" i="38"/>
  <c r="K40" i="38"/>
  <c r="M40" i="38" s="1"/>
  <c r="H40" i="38"/>
  <c r="E40" i="38"/>
  <c r="AX39" i="38"/>
  <c r="AZ39" i="38" s="1"/>
  <c r="AU39" i="38"/>
  <c r="AW39" i="38" s="1"/>
  <c r="AR39" i="38"/>
  <c r="AT39" i="38" s="1"/>
  <c r="AP39" i="38"/>
  <c r="AL39" i="38"/>
  <c r="AN39" i="38" s="1"/>
  <c r="AI39" i="38"/>
  <c r="AK39" i="38" s="1"/>
  <c r="AF39" i="38"/>
  <c r="AD39" i="38"/>
  <c r="AA39" i="38"/>
  <c r="W39" i="38"/>
  <c r="Y39" i="38" s="1"/>
  <c r="T39" i="38"/>
  <c r="V39" i="38" s="1"/>
  <c r="Q39" i="38"/>
  <c r="S39" i="38" s="1"/>
  <c r="O39" i="38"/>
  <c r="K39" i="38"/>
  <c r="M39" i="38" s="1"/>
  <c r="H39" i="38"/>
  <c r="J39" i="38" s="1"/>
  <c r="E39" i="38"/>
  <c r="G39" i="38" s="1"/>
  <c r="AX38" i="38"/>
  <c r="AZ38" i="38" s="1"/>
  <c r="AU38" i="38"/>
  <c r="AW38" i="38" s="1"/>
  <c r="AR38" i="38"/>
  <c r="AT38" i="38" s="1"/>
  <c r="AP38" i="38"/>
  <c r="AL38" i="38"/>
  <c r="AN38" i="38" s="1"/>
  <c r="AI38" i="38"/>
  <c r="AF38" i="38"/>
  <c r="AH38" i="38" s="1"/>
  <c r="AA38" i="38"/>
  <c r="W38" i="38"/>
  <c r="Y38" i="38" s="1"/>
  <c r="T38" i="38"/>
  <c r="V38" i="38" s="1"/>
  <c r="Q38" i="38"/>
  <c r="S38" i="38" s="1"/>
  <c r="K38" i="38"/>
  <c r="M38" i="38" s="1"/>
  <c r="H38" i="38"/>
  <c r="E38" i="38"/>
  <c r="G38" i="38" s="1"/>
  <c r="AX37" i="38"/>
  <c r="AZ37" i="38" s="1"/>
  <c r="AU37" i="38"/>
  <c r="AW37" i="38" s="1"/>
  <c r="AR37" i="38"/>
  <c r="AT37" i="38" s="1"/>
  <c r="AP37" i="38"/>
  <c r="AL37" i="38"/>
  <c r="AN37" i="38" s="1"/>
  <c r="AI37" i="38"/>
  <c r="AK37" i="38" s="1"/>
  <c r="AF37" i="38"/>
  <c r="AH37" i="38" s="1"/>
  <c r="AA37" i="38"/>
  <c r="W37" i="38"/>
  <c r="Y37" i="38" s="1"/>
  <c r="T37" i="38"/>
  <c r="V37" i="38" s="1"/>
  <c r="Q37" i="38"/>
  <c r="S37" i="38" s="1"/>
  <c r="K37" i="38"/>
  <c r="M37" i="38" s="1"/>
  <c r="H37" i="38"/>
  <c r="J37" i="38" s="1"/>
  <c r="E37" i="38"/>
  <c r="AX36" i="38"/>
  <c r="AZ36" i="38" s="1"/>
  <c r="AU36" i="38"/>
  <c r="AW36" i="38" s="1"/>
  <c r="AR36" i="38"/>
  <c r="AT36" i="38" s="1"/>
  <c r="AP36" i="38"/>
  <c r="AL36" i="38"/>
  <c r="AN36" i="38" s="1"/>
  <c r="AI36" i="38"/>
  <c r="AK36" i="38" s="1"/>
  <c r="AF36" i="38"/>
  <c r="AH36" i="38" s="1"/>
  <c r="AA36" i="38"/>
  <c r="W36" i="38"/>
  <c r="Y36" i="38" s="1"/>
  <c r="T36" i="38"/>
  <c r="V36" i="38" s="1"/>
  <c r="Q36" i="38"/>
  <c r="K36" i="38"/>
  <c r="M36" i="38" s="1"/>
  <c r="H36" i="38"/>
  <c r="E36" i="38"/>
  <c r="G36" i="38" s="1"/>
  <c r="AX35" i="38"/>
  <c r="AZ35" i="38" s="1"/>
  <c r="AU35" i="38"/>
  <c r="AW35" i="38" s="1"/>
  <c r="AR35" i="38"/>
  <c r="AT35" i="38" s="1"/>
  <c r="AP35" i="38"/>
  <c r="AL35" i="38"/>
  <c r="AN35" i="38" s="1"/>
  <c r="AI35" i="38"/>
  <c r="AK35" i="38" s="1"/>
  <c r="AF35" i="38"/>
  <c r="AH35" i="38" s="1"/>
  <c r="AD35" i="38"/>
  <c r="AA35" i="38"/>
  <c r="W35" i="38"/>
  <c r="Y35" i="38" s="1"/>
  <c r="T35" i="38"/>
  <c r="V35" i="38" s="1"/>
  <c r="Q35" i="38"/>
  <c r="O35" i="38"/>
  <c r="K35" i="38"/>
  <c r="M35" i="38" s="1"/>
  <c r="H35" i="38"/>
  <c r="J35" i="38" s="1"/>
  <c r="E35" i="38"/>
  <c r="AX34" i="38"/>
  <c r="AZ34" i="38" s="1"/>
  <c r="AU34" i="38"/>
  <c r="AW34" i="38" s="1"/>
  <c r="AR34" i="38"/>
  <c r="AT34" i="38" s="1"/>
  <c r="AP34" i="38"/>
  <c r="AL34" i="38"/>
  <c r="AN34" i="38" s="1"/>
  <c r="AI34" i="38"/>
  <c r="AK34" i="38" s="1"/>
  <c r="AF34" i="38"/>
  <c r="AH34" i="38" s="1"/>
  <c r="AA34" i="38"/>
  <c r="W34" i="38"/>
  <c r="Y34" i="38" s="1"/>
  <c r="T34" i="38"/>
  <c r="Q34" i="38"/>
  <c r="S34" i="38" s="1"/>
  <c r="K34" i="38"/>
  <c r="M34" i="38" s="1"/>
  <c r="H34" i="38"/>
  <c r="J34" i="38" s="1"/>
  <c r="O34" i="38"/>
  <c r="E34" i="38"/>
  <c r="AX33" i="38"/>
  <c r="AZ33" i="38" s="1"/>
  <c r="AU33" i="38"/>
  <c r="AW33" i="38" s="1"/>
  <c r="AR33" i="38"/>
  <c r="AT33" i="38" s="1"/>
  <c r="AP33" i="38"/>
  <c r="AL33" i="38"/>
  <c r="AN33" i="38" s="1"/>
  <c r="AI33" i="38"/>
  <c r="AK33" i="38" s="1"/>
  <c r="AF33" i="38"/>
  <c r="AD33" i="38"/>
  <c r="AA33" i="38"/>
  <c r="W33" i="38"/>
  <c r="Y33" i="38" s="1"/>
  <c r="T33" i="38"/>
  <c r="V33" i="38" s="1"/>
  <c r="Q33" i="38"/>
  <c r="O33" i="38"/>
  <c r="K33" i="38"/>
  <c r="M33" i="38" s="1"/>
  <c r="H33" i="38"/>
  <c r="J33" i="38" s="1"/>
  <c r="E33" i="38"/>
  <c r="AX32" i="38"/>
  <c r="AZ32" i="38" s="1"/>
  <c r="AU32" i="38"/>
  <c r="AW32" i="38" s="1"/>
  <c r="AR32" i="38"/>
  <c r="AT32" i="38" s="1"/>
  <c r="AP32" i="38"/>
  <c r="AL32" i="38"/>
  <c r="AN32" i="38" s="1"/>
  <c r="AI32" i="38"/>
  <c r="AK32" i="38" s="1"/>
  <c r="AF32" i="38"/>
  <c r="AA32" i="38"/>
  <c r="W32" i="38"/>
  <c r="Y32" i="38" s="1"/>
  <c r="T32" i="38"/>
  <c r="V32" i="38" s="1"/>
  <c r="Q32" i="38"/>
  <c r="K32" i="38"/>
  <c r="M32" i="38" s="1"/>
  <c r="H32" i="38"/>
  <c r="E32" i="38"/>
  <c r="AX31" i="38"/>
  <c r="AZ31" i="38" s="1"/>
  <c r="AU31" i="38"/>
  <c r="AW31" i="38" s="1"/>
  <c r="AR31" i="38"/>
  <c r="AT31" i="38" s="1"/>
  <c r="AP31" i="38"/>
  <c r="AL31" i="38"/>
  <c r="AN31" i="38" s="1"/>
  <c r="AI31" i="38"/>
  <c r="AK31" i="38" s="1"/>
  <c r="AF31" i="38"/>
  <c r="AD31" i="38"/>
  <c r="AA31" i="38"/>
  <c r="W31" i="38"/>
  <c r="Y31" i="38" s="1"/>
  <c r="T31" i="38"/>
  <c r="V31" i="38" s="1"/>
  <c r="Q31" i="38"/>
  <c r="O31" i="38"/>
  <c r="K31" i="38"/>
  <c r="M31" i="38" s="1"/>
  <c r="H31" i="38"/>
  <c r="J31" i="38" s="1"/>
  <c r="E31" i="38"/>
  <c r="AX30" i="38"/>
  <c r="AZ30" i="38" s="1"/>
  <c r="AU30" i="38"/>
  <c r="AW30" i="38" s="1"/>
  <c r="AR30" i="38"/>
  <c r="AT30" i="38" s="1"/>
  <c r="AP30" i="38"/>
  <c r="AL30" i="38"/>
  <c r="AN30" i="38" s="1"/>
  <c r="AI30" i="38"/>
  <c r="AK30" i="38" s="1"/>
  <c r="AF30" i="38"/>
  <c r="AH30" i="38" s="1"/>
  <c r="AD30" i="38"/>
  <c r="AA30" i="38"/>
  <c r="W30" i="38"/>
  <c r="Y30" i="38" s="1"/>
  <c r="T30" i="38"/>
  <c r="V30" i="38" s="1"/>
  <c r="Q30" i="38"/>
  <c r="S30" i="38" s="1"/>
  <c r="O30" i="38"/>
  <c r="K30" i="38"/>
  <c r="M30" i="38" s="1"/>
  <c r="H30" i="38"/>
  <c r="J30" i="38" s="1"/>
  <c r="E30" i="38"/>
  <c r="AX29" i="38"/>
  <c r="AZ29" i="38" s="1"/>
  <c r="AU29" i="38"/>
  <c r="AW29" i="38" s="1"/>
  <c r="AR29" i="38"/>
  <c r="AT29" i="38" s="1"/>
  <c r="AP29" i="38"/>
  <c r="AL29" i="38"/>
  <c r="AN29" i="38" s="1"/>
  <c r="AI29" i="38"/>
  <c r="AK29" i="38" s="1"/>
  <c r="AF29" i="38"/>
  <c r="AH29" i="38" s="1"/>
  <c r="AA29" i="38"/>
  <c r="W29" i="38"/>
  <c r="Y29" i="38" s="1"/>
  <c r="T29" i="38"/>
  <c r="V29" i="38" s="1"/>
  <c r="Q29" i="38"/>
  <c r="K29" i="38"/>
  <c r="M29" i="38" s="1"/>
  <c r="H29" i="38"/>
  <c r="J29" i="38" s="1"/>
  <c r="AD29" i="38"/>
  <c r="E29" i="38"/>
  <c r="AX28" i="38"/>
  <c r="AZ28" i="38" s="1"/>
  <c r="AU28" i="38"/>
  <c r="AW28" i="38" s="1"/>
  <c r="AR28" i="38"/>
  <c r="AT28" i="38" s="1"/>
  <c r="AP28" i="38"/>
  <c r="AL28" i="38"/>
  <c r="AN28" i="38" s="1"/>
  <c r="AI28" i="38"/>
  <c r="AK28" i="38" s="1"/>
  <c r="AF28" i="38"/>
  <c r="AA28" i="38"/>
  <c r="W28" i="38"/>
  <c r="Y28" i="38" s="1"/>
  <c r="T28" i="38"/>
  <c r="V28" i="38" s="1"/>
  <c r="Q28" i="38"/>
  <c r="K28" i="38"/>
  <c r="M28" i="38" s="1"/>
  <c r="H28" i="38"/>
  <c r="E28" i="38"/>
  <c r="G28" i="38" s="1"/>
  <c r="AX27" i="38"/>
  <c r="AZ27" i="38" s="1"/>
  <c r="AU27" i="38"/>
  <c r="AW27" i="38" s="1"/>
  <c r="AR27" i="38"/>
  <c r="AT27" i="38" s="1"/>
  <c r="AP27" i="38"/>
  <c r="AL27" i="38"/>
  <c r="AN27" i="38" s="1"/>
  <c r="AI27" i="38"/>
  <c r="AK27" i="38" s="1"/>
  <c r="AF27" i="38"/>
  <c r="AH27" i="38" s="1"/>
  <c r="AD27" i="38"/>
  <c r="AA27" i="38"/>
  <c r="W27" i="38"/>
  <c r="Y27" i="38" s="1"/>
  <c r="T27" i="38"/>
  <c r="V27" i="38" s="1"/>
  <c r="Q27" i="38"/>
  <c r="S27" i="38" s="1"/>
  <c r="O27" i="38"/>
  <c r="K27" i="38"/>
  <c r="M27" i="38" s="1"/>
  <c r="H27" i="38"/>
  <c r="J27" i="38" s="1"/>
  <c r="E27" i="38"/>
  <c r="AX26" i="38"/>
  <c r="AZ26" i="38" s="1"/>
  <c r="AU26" i="38"/>
  <c r="AW26" i="38" s="1"/>
  <c r="AR26" i="38"/>
  <c r="AT26" i="38" s="1"/>
  <c r="AP26" i="38"/>
  <c r="AL26" i="38"/>
  <c r="AN26" i="38" s="1"/>
  <c r="AI26" i="38"/>
  <c r="AF26" i="38"/>
  <c r="AH26" i="38" s="1"/>
  <c r="AD26" i="38"/>
  <c r="AA26" i="38"/>
  <c r="W26" i="38"/>
  <c r="Y26" i="38" s="1"/>
  <c r="T26" i="38"/>
  <c r="V26" i="38" s="1"/>
  <c r="Q26" i="38"/>
  <c r="O26" i="38"/>
  <c r="K26" i="38"/>
  <c r="H26" i="38"/>
  <c r="J26" i="38" s="1"/>
  <c r="E26" i="38"/>
  <c r="G26" i="38" s="1"/>
  <c r="AX25" i="38"/>
  <c r="AZ25" i="38" s="1"/>
  <c r="AU25" i="38"/>
  <c r="AW25" i="38" s="1"/>
  <c r="AR25" i="38"/>
  <c r="AT25" i="38" s="1"/>
  <c r="AP25" i="38"/>
  <c r="AL25" i="38"/>
  <c r="AN25" i="38" s="1"/>
  <c r="AI25" i="38"/>
  <c r="AF25" i="38"/>
  <c r="AH25" i="38" s="1"/>
  <c r="AA25" i="38"/>
  <c r="W25" i="38"/>
  <c r="Y25" i="38" s="1"/>
  <c r="T25" i="38"/>
  <c r="Q25" i="38"/>
  <c r="S25" i="38" s="1"/>
  <c r="K25" i="38"/>
  <c r="M25" i="38" s="1"/>
  <c r="H25" i="38"/>
  <c r="J25" i="38" s="1"/>
  <c r="AD25" i="38"/>
  <c r="E25" i="38"/>
  <c r="AX24" i="38"/>
  <c r="AZ24" i="38" s="1"/>
  <c r="AU24" i="38"/>
  <c r="AW24" i="38" s="1"/>
  <c r="AR24" i="38"/>
  <c r="AT24" i="38" s="1"/>
  <c r="AP24" i="38"/>
  <c r="AL24" i="38"/>
  <c r="AN24" i="38" s="1"/>
  <c r="AI24" i="38"/>
  <c r="AK24" i="38" s="1"/>
  <c r="AF24" i="38"/>
  <c r="AA24" i="38"/>
  <c r="W24" i="38"/>
  <c r="Y24" i="38" s="1"/>
  <c r="T24" i="38"/>
  <c r="V24" i="38" s="1"/>
  <c r="Q24" i="38"/>
  <c r="K24" i="38"/>
  <c r="M24" i="38" s="1"/>
  <c r="H24" i="38"/>
  <c r="E24" i="38"/>
  <c r="AX23" i="38"/>
  <c r="AZ23" i="38" s="1"/>
  <c r="AU23" i="38"/>
  <c r="AW23" i="38" s="1"/>
  <c r="AR23" i="38"/>
  <c r="AT23" i="38" s="1"/>
  <c r="AP23" i="38"/>
  <c r="AL23" i="38"/>
  <c r="AN23" i="38" s="1"/>
  <c r="AI23" i="38"/>
  <c r="AK23" i="38" s="1"/>
  <c r="AF23" i="38"/>
  <c r="AD23" i="38"/>
  <c r="AA23" i="38"/>
  <c r="W23" i="38"/>
  <c r="Y23" i="38" s="1"/>
  <c r="T23" i="38"/>
  <c r="V23" i="38" s="1"/>
  <c r="Q23" i="38"/>
  <c r="O23" i="38"/>
  <c r="K23" i="38"/>
  <c r="M23" i="38" s="1"/>
  <c r="H23" i="38"/>
  <c r="J23" i="38" s="1"/>
  <c r="E23" i="38"/>
  <c r="G23" i="38" s="1"/>
  <c r="AX22" i="38"/>
  <c r="AZ22" i="38" s="1"/>
  <c r="AU22" i="38"/>
  <c r="AW22" i="38" s="1"/>
  <c r="AR22" i="38"/>
  <c r="AT22" i="38" s="1"/>
  <c r="AP22" i="38"/>
  <c r="AL22" i="38"/>
  <c r="AN22" i="38" s="1"/>
  <c r="AI22" i="38"/>
  <c r="AK22" i="38" s="1"/>
  <c r="AF22" i="38"/>
  <c r="AD22" i="38"/>
  <c r="AA22" i="38"/>
  <c r="W22" i="38"/>
  <c r="Y22" i="38" s="1"/>
  <c r="T22" i="38"/>
  <c r="V22" i="38" s="1"/>
  <c r="Q22" i="38"/>
  <c r="O22" i="38"/>
  <c r="K22" i="38"/>
  <c r="M22" i="38" s="1"/>
  <c r="H22" i="38"/>
  <c r="J22" i="38" s="1"/>
  <c r="E22" i="38"/>
  <c r="AX21" i="38"/>
  <c r="AZ21" i="38" s="1"/>
  <c r="AU21" i="38"/>
  <c r="AW21" i="38" s="1"/>
  <c r="AR21" i="38"/>
  <c r="AT21" i="38" s="1"/>
  <c r="AP21" i="38"/>
  <c r="AL21" i="38"/>
  <c r="AI21" i="38"/>
  <c r="AK21" i="38" s="1"/>
  <c r="AF21" i="38"/>
  <c r="AH21" i="38" s="1"/>
  <c r="AD21" i="38"/>
  <c r="AA21" i="38"/>
  <c r="W21" i="38"/>
  <c r="Y21" i="38" s="1"/>
  <c r="T21" i="38"/>
  <c r="V21" i="38" s="1"/>
  <c r="Q21" i="38"/>
  <c r="S21" i="38" s="1"/>
  <c r="O21" i="38"/>
  <c r="K21" i="38"/>
  <c r="M21" i="38" s="1"/>
  <c r="H21" i="38"/>
  <c r="J21" i="38" s="1"/>
  <c r="E21" i="38"/>
  <c r="G21" i="38" s="1"/>
  <c r="AX20" i="38"/>
  <c r="AZ20" i="38" s="1"/>
  <c r="AU20" i="38"/>
  <c r="AW20" i="38" s="1"/>
  <c r="AR20" i="38"/>
  <c r="AT20" i="38" s="1"/>
  <c r="AP20" i="38"/>
  <c r="AL20" i="38"/>
  <c r="AN20" i="38" s="1"/>
  <c r="AI20" i="38"/>
  <c r="AK20" i="38" s="1"/>
  <c r="AF20" i="38"/>
  <c r="AA20" i="38"/>
  <c r="W20" i="38"/>
  <c r="Y20" i="38" s="1"/>
  <c r="T20" i="38"/>
  <c r="V20" i="38" s="1"/>
  <c r="Q20" i="38"/>
  <c r="K20" i="38"/>
  <c r="H20" i="38"/>
  <c r="J20" i="38" s="1"/>
  <c r="E20" i="38"/>
  <c r="G20" i="38" s="1"/>
  <c r="AX19" i="38"/>
  <c r="AZ19" i="38" s="1"/>
  <c r="AU19" i="38"/>
  <c r="AW19" i="38" s="1"/>
  <c r="AR19" i="38"/>
  <c r="AT19" i="38" s="1"/>
  <c r="AP19" i="38"/>
  <c r="AL19" i="38"/>
  <c r="AN19" i="38" s="1"/>
  <c r="AI19" i="38"/>
  <c r="AK19" i="38" s="1"/>
  <c r="AF19" i="38"/>
  <c r="AD19" i="38"/>
  <c r="AA19" i="38"/>
  <c r="W19" i="38"/>
  <c r="Y19" i="38" s="1"/>
  <c r="T19" i="38"/>
  <c r="V19" i="38" s="1"/>
  <c r="Q19" i="38"/>
  <c r="O19" i="38"/>
  <c r="K19" i="38"/>
  <c r="M19" i="38" s="1"/>
  <c r="H19" i="38"/>
  <c r="E19" i="38"/>
  <c r="G19" i="38" s="1"/>
  <c r="AX18" i="38"/>
  <c r="AZ18" i="38" s="1"/>
  <c r="AU18" i="38"/>
  <c r="AW18" i="38" s="1"/>
  <c r="AR18" i="38"/>
  <c r="AT18" i="38" s="1"/>
  <c r="AP18" i="38"/>
  <c r="AL18" i="38"/>
  <c r="AN18" i="38" s="1"/>
  <c r="AI18" i="38"/>
  <c r="AK18" i="38" s="1"/>
  <c r="AF18" i="38"/>
  <c r="AA18" i="38"/>
  <c r="W18" i="38"/>
  <c r="Y18" i="38" s="1"/>
  <c r="T18" i="38"/>
  <c r="V18" i="38" s="1"/>
  <c r="Q18" i="38"/>
  <c r="S18" i="38" s="1"/>
  <c r="K18" i="38"/>
  <c r="M18" i="38" s="1"/>
  <c r="H18" i="38"/>
  <c r="J18" i="38" s="1"/>
  <c r="E18" i="38"/>
  <c r="AX17" i="38"/>
  <c r="AZ17" i="38" s="1"/>
  <c r="AU17" i="38"/>
  <c r="AW17" i="38" s="1"/>
  <c r="AR17" i="38"/>
  <c r="AT17" i="38" s="1"/>
  <c r="AP17" i="38"/>
  <c r="AL17" i="38"/>
  <c r="AN17" i="38" s="1"/>
  <c r="AI17" i="38"/>
  <c r="AK17" i="38" s="1"/>
  <c r="AF17" i="38"/>
  <c r="AH17" i="38" s="1"/>
  <c r="AD17" i="38"/>
  <c r="AA17" i="38"/>
  <c r="W17" i="38"/>
  <c r="Y17" i="38" s="1"/>
  <c r="T17" i="38"/>
  <c r="V17" i="38" s="1"/>
  <c r="Q17" i="38"/>
  <c r="S17" i="38" s="1"/>
  <c r="K17" i="38"/>
  <c r="M17" i="38" s="1"/>
  <c r="H17" i="38"/>
  <c r="J17" i="38" s="1"/>
  <c r="O17" i="38"/>
  <c r="E17" i="38"/>
  <c r="AX16" i="38"/>
  <c r="AZ16" i="38" s="1"/>
  <c r="AU16" i="38"/>
  <c r="AW16" i="38" s="1"/>
  <c r="AR16" i="38"/>
  <c r="AT16" i="38" s="1"/>
  <c r="AP16" i="38"/>
  <c r="AL16" i="38"/>
  <c r="AN16" i="38" s="1"/>
  <c r="AI16" i="38"/>
  <c r="AK16" i="38" s="1"/>
  <c r="AF16" i="38"/>
  <c r="AA16" i="38"/>
  <c r="W16" i="38"/>
  <c r="Y16" i="38" s="1"/>
  <c r="T16" i="38"/>
  <c r="V16" i="38" s="1"/>
  <c r="Q16" i="38"/>
  <c r="K16" i="38"/>
  <c r="M16" i="38" s="1"/>
  <c r="H16" i="38"/>
  <c r="J16" i="38" s="1"/>
  <c r="E16" i="38"/>
  <c r="AX15" i="38"/>
  <c r="AZ15" i="38" s="1"/>
  <c r="AU15" i="38"/>
  <c r="AW15" i="38" s="1"/>
  <c r="AR15" i="38"/>
  <c r="AT15" i="38" s="1"/>
  <c r="AP15" i="38"/>
  <c r="AL15" i="38"/>
  <c r="AN15" i="38" s="1"/>
  <c r="AI15" i="38"/>
  <c r="AK15" i="38" s="1"/>
  <c r="AF15" i="38"/>
  <c r="AD15" i="38"/>
  <c r="AA15" i="38"/>
  <c r="W15" i="38"/>
  <c r="Y15" i="38" s="1"/>
  <c r="T15" i="38"/>
  <c r="V15" i="38" s="1"/>
  <c r="Q15" i="38"/>
  <c r="O15" i="38"/>
  <c r="K15" i="38"/>
  <c r="M15" i="38" s="1"/>
  <c r="H15" i="38"/>
  <c r="J15" i="38" s="1"/>
  <c r="E15" i="38"/>
  <c r="AX14" i="38"/>
  <c r="AZ14" i="38" s="1"/>
  <c r="AU14" i="38"/>
  <c r="AW14" i="38" s="1"/>
  <c r="AR14" i="38"/>
  <c r="AT14" i="38" s="1"/>
  <c r="AP14" i="38"/>
  <c r="AL14" i="38"/>
  <c r="AN14" i="38" s="1"/>
  <c r="AI14" i="38"/>
  <c r="AF14" i="38"/>
  <c r="AH14" i="38" s="1"/>
  <c r="AA14" i="38"/>
  <c r="W14" i="38"/>
  <c r="Y14" i="38" s="1"/>
  <c r="T14" i="38"/>
  <c r="Q14" i="38"/>
  <c r="S14" i="38" s="1"/>
  <c r="K14" i="38"/>
  <c r="M14" i="38" s="1"/>
  <c r="H14" i="38"/>
  <c r="J14" i="38" s="1"/>
  <c r="AD14" i="38"/>
  <c r="E14" i="38"/>
  <c r="G14" i="38" s="1"/>
  <c r="AX13" i="38"/>
  <c r="AZ13" i="38" s="1"/>
  <c r="AU13" i="38"/>
  <c r="AW13" i="38" s="1"/>
  <c r="AR13" i="38"/>
  <c r="AT13" i="38" s="1"/>
  <c r="AP13" i="38"/>
  <c r="AL13" i="38"/>
  <c r="AN13" i="38" s="1"/>
  <c r="AI13" i="38"/>
  <c r="AK13" i="38" s="1"/>
  <c r="AF13" i="38"/>
  <c r="AH13" i="38" s="1"/>
  <c r="AD13" i="38"/>
  <c r="AA13" i="38"/>
  <c r="W13" i="38"/>
  <c r="Y13" i="38" s="1"/>
  <c r="T13" i="38"/>
  <c r="V13" i="38" s="1"/>
  <c r="Q13" i="38"/>
  <c r="S13" i="38" s="1"/>
  <c r="O13" i="38"/>
  <c r="K13" i="38"/>
  <c r="M13" i="38" s="1"/>
  <c r="H13" i="38"/>
  <c r="J13" i="38" s="1"/>
  <c r="E13" i="38"/>
  <c r="G13" i="38" s="1"/>
  <c r="AX12" i="38"/>
  <c r="AZ12" i="38" s="1"/>
  <c r="AU12" i="38"/>
  <c r="AW12" i="38" s="1"/>
  <c r="AR12" i="38"/>
  <c r="AT12" i="38" s="1"/>
  <c r="AP12" i="38"/>
  <c r="AL12" i="38"/>
  <c r="AN12" i="38" s="1"/>
  <c r="AI12" i="38"/>
  <c r="AK12" i="38" s="1"/>
  <c r="AF12" i="38"/>
  <c r="AH12" i="38" s="1"/>
  <c r="AA12" i="38"/>
  <c r="W12" i="38"/>
  <c r="Y12" i="38" s="1"/>
  <c r="T12" i="38"/>
  <c r="V12" i="38" s="1"/>
  <c r="Q12" i="38"/>
  <c r="S12" i="38" s="1"/>
  <c r="K12" i="38"/>
  <c r="M12" i="38" s="1"/>
  <c r="H12" i="38"/>
  <c r="E12" i="38"/>
  <c r="AX11" i="38"/>
  <c r="AZ11" i="38" s="1"/>
  <c r="AU11" i="38"/>
  <c r="AW11" i="38" s="1"/>
  <c r="AR11" i="38"/>
  <c r="AT11" i="38" s="1"/>
  <c r="AP11" i="38"/>
  <c r="AL11" i="38"/>
  <c r="AN11" i="38" s="1"/>
  <c r="AI11" i="38"/>
  <c r="AK11" i="38" s="1"/>
  <c r="AF11" i="38"/>
  <c r="AD11" i="38"/>
  <c r="AA11" i="38"/>
  <c r="W11" i="38"/>
  <c r="Y11" i="38" s="1"/>
  <c r="T11" i="38"/>
  <c r="V11" i="38" s="1"/>
  <c r="Q11" i="38"/>
  <c r="O11" i="38"/>
  <c r="K11" i="38"/>
  <c r="M11" i="38" s="1"/>
  <c r="H11" i="38"/>
  <c r="J11" i="38" s="1"/>
  <c r="E11" i="38"/>
  <c r="G11" i="38" s="1"/>
  <c r="AX10" i="38"/>
  <c r="AZ10" i="38" s="1"/>
  <c r="AU10" i="38"/>
  <c r="AW10" i="38" s="1"/>
  <c r="AR10" i="38"/>
  <c r="AT10" i="38" s="1"/>
  <c r="AP10" i="38"/>
  <c r="AL10" i="38"/>
  <c r="AN10" i="38" s="1"/>
  <c r="AI10" i="38"/>
  <c r="AF10" i="38"/>
  <c r="AH10" i="38" s="1"/>
  <c r="AA10" i="38"/>
  <c r="W10" i="38"/>
  <c r="Y10" i="38" s="1"/>
  <c r="T10" i="38"/>
  <c r="Q10" i="38"/>
  <c r="S10" i="38" s="1"/>
  <c r="K10" i="38"/>
  <c r="M10" i="38" s="1"/>
  <c r="H10" i="38"/>
  <c r="J10" i="38" s="1"/>
  <c r="AD10" i="38"/>
  <c r="E10" i="38"/>
  <c r="G10" i="38" s="1"/>
  <c r="AX9" i="38"/>
  <c r="AZ9" i="38" s="1"/>
  <c r="AU9" i="38"/>
  <c r="AW9" i="38" s="1"/>
  <c r="AR9" i="38"/>
  <c r="AT9" i="38" s="1"/>
  <c r="AP9" i="38"/>
  <c r="AL9" i="38"/>
  <c r="AN9" i="38" s="1"/>
  <c r="AI9" i="38"/>
  <c r="AK9" i="38" s="1"/>
  <c r="AF9" i="38"/>
  <c r="AH9" i="38" s="1"/>
  <c r="AD9" i="38"/>
  <c r="AA9" i="38"/>
  <c r="W9" i="38"/>
  <c r="Y9" i="38" s="1"/>
  <c r="T9" i="38"/>
  <c r="Q9" i="38"/>
  <c r="S9" i="38" s="1"/>
  <c r="O9" i="38"/>
  <c r="K9" i="38"/>
  <c r="M9" i="38" s="1"/>
  <c r="H9" i="38"/>
  <c r="J9" i="38" s="1"/>
  <c r="E9" i="38"/>
  <c r="AX8" i="38"/>
  <c r="AZ8" i="38" s="1"/>
  <c r="AU8" i="38"/>
  <c r="AW8" i="38" s="1"/>
  <c r="AR8" i="38"/>
  <c r="AT8" i="38" s="1"/>
  <c r="AP8" i="38"/>
  <c r="AL8" i="38"/>
  <c r="AN8" i="38" s="1"/>
  <c r="AI8" i="38"/>
  <c r="AK8" i="38" s="1"/>
  <c r="AF8" i="38"/>
  <c r="AA8" i="38"/>
  <c r="W8" i="38"/>
  <c r="Y8" i="38" s="1"/>
  <c r="T8" i="38"/>
  <c r="V8" i="38" s="1"/>
  <c r="Q8" i="38"/>
  <c r="K8" i="38"/>
  <c r="M8" i="38" s="1"/>
  <c r="H8" i="38"/>
  <c r="J8" i="38" s="1"/>
  <c r="E8" i="38"/>
  <c r="AX7" i="38"/>
  <c r="AZ7" i="38" s="1"/>
  <c r="AU7" i="38"/>
  <c r="AW7" i="38" s="1"/>
  <c r="AR7" i="38"/>
  <c r="AT7" i="38" s="1"/>
  <c r="AP7" i="38"/>
  <c r="AL7" i="38"/>
  <c r="AI7" i="38"/>
  <c r="AK7" i="38" s="1"/>
  <c r="AF7" i="38"/>
  <c r="AH7" i="38" s="1"/>
  <c r="AD7" i="38"/>
  <c r="AA7" i="38"/>
  <c r="W7" i="38"/>
  <c r="Y7" i="38" s="1"/>
  <c r="T7" i="38"/>
  <c r="V7" i="38" s="1"/>
  <c r="Q7" i="38"/>
  <c r="O7" i="38"/>
  <c r="K7" i="38"/>
  <c r="M7" i="38" s="1"/>
  <c r="H7" i="38"/>
  <c r="J7" i="38" s="1"/>
  <c r="E7" i="38"/>
  <c r="AX52" i="16"/>
  <c r="AZ52" i="16" s="1"/>
  <c r="AU52" i="16"/>
  <c r="AW52" i="16" s="1"/>
  <c r="AR52" i="16"/>
  <c r="AT52" i="16" s="1"/>
  <c r="AP52" i="16"/>
  <c r="AL52" i="16"/>
  <c r="AN52" i="16" s="1"/>
  <c r="AI52" i="16"/>
  <c r="AK52" i="16" s="1"/>
  <c r="AF52" i="16"/>
  <c r="AH52" i="16" s="1"/>
  <c r="AA52" i="16"/>
  <c r="W52" i="16"/>
  <c r="Y52" i="16" s="1"/>
  <c r="T52" i="16"/>
  <c r="V52" i="16" s="1"/>
  <c r="Q52" i="16"/>
  <c r="S52" i="16" s="1"/>
  <c r="O52" i="16"/>
  <c r="K52" i="16"/>
  <c r="M52" i="16" s="1"/>
  <c r="H52" i="16"/>
  <c r="J52" i="16" s="1"/>
  <c r="AD52" i="16"/>
  <c r="E52" i="16"/>
  <c r="G52" i="16" s="1"/>
  <c r="AX50" i="16"/>
  <c r="AZ50" i="16" s="1"/>
  <c r="AU50" i="16"/>
  <c r="AW50" i="16" s="1"/>
  <c r="AR50" i="16"/>
  <c r="AT50" i="16" s="1"/>
  <c r="AP50" i="16"/>
  <c r="AL50" i="16"/>
  <c r="AN50" i="16" s="1"/>
  <c r="AI50" i="16"/>
  <c r="AK50" i="16" s="1"/>
  <c r="AF50" i="16"/>
  <c r="AH50" i="16" s="1"/>
  <c r="AA50" i="16"/>
  <c r="W50" i="16"/>
  <c r="Y50" i="16" s="1"/>
  <c r="T50" i="16"/>
  <c r="V50" i="16" s="1"/>
  <c r="Q50" i="16"/>
  <c r="S50" i="16" s="1"/>
  <c r="K50" i="16"/>
  <c r="M50" i="16" s="1"/>
  <c r="H50" i="16"/>
  <c r="J50" i="16" s="1"/>
  <c r="E50" i="16"/>
  <c r="AX49" i="16"/>
  <c r="AZ49" i="16" s="1"/>
  <c r="AU49" i="16"/>
  <c r="AW49" i="16" s="1"/>
  <c r="AR49" i="16"/>
  <c r="AT49" i="16" s="1"/>
  <c r="AP49" i="16"/>
  <c r="AL49" i="16"/>
  <c r="AN49" i="16" s="1"/>
  <c r="AI49" i="16"/>
  <c r="AK49" i="16" s="1"/>
  <c r="AF49" i="16"/>
  <c r="AA49" i="16"/>
  <c r="W49" i="16"/>
  <c r="Y49" i="16" s="1"/>
  <c r="T49" i="16"/>
  <c r="V49" i="16" s="1"/>
  <c r="Q49" i="16"/>
  <c r="K49" i="16"/>
  <c r="M49" i="16" s="1"/>
  <c r="H49" i="16"/>
  <c r="E49" i="16"/>
  <c r="G49" i="16" s="1"/>
  <c r="AX48" i="16"/>
  <c r="AZ48" i="16" s="1"/>
  <c r="AU48" i="16"/>
  <c r="AW48" i="16" s="1"/>
  <c r="AR48" i="16"/>
  <c r="AT48" i="16" s="1"/>
  <c r="AP48" i="16"/>
  <c r="AL48" i="16"/>
  <c r="AN48" i="16" s="1"/>
  <c r="AI48" i="16"/>
  <c r="AK48" i="16" s="1"/>
  <c r="AF48" i="16"/>
  <c r="AD48" i="16"/>
  <c r="AA48" i="16"/>
  <c r="W48" i="16"/>
  <c r="T48" i="16"/>
  <c r="V48" i="16" s="1"/>
  <c r="Q48" i="16"/>
  <c r="S48" i="16" s="1"/>
  <c r="O48" i="16"/>
  <c r="K48" i="16"/>
  <c r="M48" i="16" s="1"/>
  <c r="H48" i="16"/>
  <c r="J48" i="16" s="1"/>
  <c r="E48" i="16"/>
  <c r="AX47" i="16"/>
  <c r="AZ47" i="16" s="1"/>
  <c r="AU47" i="16"/>
  <c r="AW47" i="16" s="1"/>
  <c r="AR47" i="16"/>
  <c r="AT47" i="16" s="1"/>
  <c r="AP47" i="16"/>
  <c r="AL47" i="16"/>
  <c r="AN47" i="16" s="1"/>
  <c r="AI47" i="16"/>
  <c r="AK47" i="16" s="1"/>
  <c r="AF47" i="16"/>
  <c r="AH47" i="16" s="1"/>
  <c r="AA47" i="16"/>
  <c r="W47" i="16"/>
  <c r="Y47" i="16" s="1"/>
  <c r="T47" i="16"/>
  <c r="Q47" i="16"/>
  <c r="S47" i="16" s="1"/>
  <c r="O47" i="16"/>
  <c r="K47" i="16"/>
  <c r="M47" i="16" s="1"/>
  <c r="H47" i="16"/>
  <c r="J47" i="16" s="1"/>
  <c r="AD47" i="16"/>
  <c r="E47" i="16"/>
  <c r="AX46" i="16"/>
  <c r="AZ46" i="16" s="1"/>
  <c r="AU46" i="16"/>
  <c r="AW46" i="16" s="1"/>
  <c r="AR46" i="16"/>
  <c r="AT46" i="16" s="1"/>
  <c r="AP46" i="16"/>
  <c r="AL46" i="16"/>
  <c r="AN46" i="16" s="1"/>
  <c r="AI46" i="16"/>
  <c r="AK46" i="16" s="1"/>
  <c r="AF46" i="16"/>
  <c r="AH46" i="16" s="1"/>
  <c r="AA46" i="16"/>
  <c r="W46" i="16"/>
  <c r="Y46" i="16" s="1"/>
  <c r="T46" i="16"/>
  <c r="V46" i="16" s="1"/>
  <c r="Q46" i="16"/>
  <c r="S46" i="16" s="1"/>
  <c r="O46" i="16"/>
  <c r="K46" i="16"/>
  <c r="M46" i="16" s="1"/>
  <c r="H46" i="16"/>
  <c r="J46" i="16" s="1"/>
  <c r="AD46" i="16"/>
  <c r="E46" i="16"/>
  <c r="G46" i="16" s="1"/>
  <c r="AX45" i="16"/>
  <c r="AZ45" i="16" s="1"/>
  <c r="AU45" i="16"/>
  <c r="AW45" i="16" s="1"/>
  <c r="AR45" i="16"/>
  <c r="AT45" i="16" s="1"/>
  <c r="AP45" i="16"/>
  <c r="AL45" i="16"/>
  <c r="AN45" i="16" s="1"/>
  <c r="AI45" i="16"/>
  <c r="AK45" i="16" s="1"/>
  <c r="AF45" i="16"/>
  <c r="AH45" i="16" s="1"/>
  <c r="AA45" i="16"/>
  <c r="W45" i="16"/>
  <c r="Y45" i="16" s="1"/>
  <c r="T45" i="16"/>
  <c r="V45" i="16" s="1"/>
  <c r="Q45" i="16"/>
  <c r="S45" i="16" s="1"/>
  <c r="K45" i="16"/>
  <c r="M45" i="16" s="1"/>
  <c r="H45" i="16"/>
  <c r="J45" i="16" s="1"/>
  <c r="E45" i="16"/>
  <c r="AX44" i="16"/>
  <c r="AZ44" i="16" s="1"/>
  <c r="AU44" i="16"/>
  <c r="AW44" i="16" s="1"/>
  <c r="AR44" i="16"/>
  <c r="AT44" i="16" s="1"/>
  <c r="AP44" i="16"/>
  <c r="AL44" i="16"/>
  <c r="AN44" i="16" s="1"/>
  <c r="AI44" i="16"/>
  <c r="AK44" i="16" s="1"/>
  <c r="AF44" i="16"/>
  <c r="AD44" i="16"/>
  <c r="AA44" i="16"/>
  <c r="W44" i="16"/>
  <c r="Y44" i="16" s="1"/>
  <c r="T44" i="16"/>
  <c r="V44" i="16" s="1"/>
  <c r="Q44" i="16"/>
  <c r="O44" i="16"/>
  <c r="K44" i="16"/>
  <c r="M44" i="16" s="1"/>
  <c r="H44" i="16"/>
  <c r="J44" i="16" s="1"/>
  <c r="E44" i="16"/>
  <c r="AX43" i="16"/>
  <c r="AZ43" i="16" s="1"/>
  <c r="AU43" i="16"/>
  <c r="AW43" i="16" s="1"/>
  <c r="AR43" i="16"/>
  <c r="AT43" i="16" s="1"/>
  <c r="AP43" i="16"/>
  <c r="AL43" i="16"/>
  <c r="AN43" i="16" s="1"/>
  <c r="AI43" i="16"/>
  <c r="AF43" i="16"/>
  <c r="AH43" i="16" s="1"/>
  <c r="AA43" i="16"/>
  <c r="W43" i="16"/>
  <c r="Y43" i="16" s="1"/>
  <c r="T43" i="16"/>
  <c r="V43" i="16" s="1"/>
  <c r="Q43" i="16"/>
  <c r="S43" i="16" s="1"/>
  <c r="K43" i="16"/>
  <c r="M43" i="16" s="1"/>
  <c r="H43" i="16"/>
  <c r="AD43" i="16"/>
  <c r="E43" i="16"/>
  <c r="G43" i="16" s="1"/>
  <c r="AX42" i="16"/>
  <c r="AZ42" i="16" s="1"/>
  <c r="AU42" i="16"/>
  <c r="AW42" i="16" s="1"/>
  <c r="AR42" i="16"/>
  <c r="AT42" i="16" s="1"/>
  <c r="AP42" i="16"/>
  <c r="AL42" i="16"/>
  <c r="AN42" i="16" s="1"/>
  <c r="AI42" i="16"/>
  <c r="AF42" i="16"/>
  <c r="AH42" i="16" s="1"/>
  <c r="AD42" i="16"/>
  <c r="AA42" i="16"/>
  <c r="W42" i="16"/>
  <c r="Y42" i="16" s="1"/>
  <c r="T42" i="16"/>
  <c r="V42" i="16" s="1"/>
  <c r="Q42" i="16"/>
  <c r="O42" i="16"/>
  <c r="K42" i="16"/>
  <c r="M42" i="16" s="1"/>
  <c r="H42" i="16"/>
  <c r="J42" i="16" s="1"/>
  <c r="E42" i="16"/>
  <c r="AX41" i="16"/>
  <c r="AZ41" i="16" s="1"/>
  <c r="AU41" i="16"/>
  <c r="AW41" i="16" s="1"/>
  <c r="AR41" i="16"/>
  <c r="AT41" i="16" s="1"/>
  <c r="AP41" i="16"/>
  <c r="AL41" i="16"/>
  <c r="AN41" i="16" s="1"/>
  <c r="AI41" i="16"/>
  <c r="AK41" i="16" s="1"/>
  <c r="AF41" i="16"/>
  <c r="AA41" i="16"/>
  <c r="W41" i="16"/>
  <c r="Y41" i="16" s="1"/>
  <c r="T41" i="16"/>
  <c r="V41" i="16" s="1"/>
  <c r="Q41" i="16"/>
  <c r="K41" i="16"/>
  <c r="M41" i="16" s="1"/>
  <c r="H41" i="16"/>
  <c r="E41" i="16"/>
  <c r="AX40" i="16"/>
  <c r="AZ40" i="16" s="1"/>
  <c r="AU40" i="16"/>
  <c r="AW40" i="16" s="1"/>
  <c r="AR40" i="16"/>
  <c r="AT40" i="16" s="1"/>
  <c r="AP40" i="16"/>
  <c r="AL40" i="16"/>
  <c r="AN40" i="16" s="1"/>
  <c r="AI40" i="16"/>
  <c r="AK40" i="16" s="1"/>
  <c r="AF40" i="16"/>
  <c r="AD40" i="16"/>
  <c r="AA40" i="16"/>
  <c r="W40" i="16"/>
  <c r="Y40" i="16" s="1"/>
  <c r="T40" i="16"/>
  <c r="V40" i="16" s="1"/>
  <c r="Q40" i="16"/>
  <c r="O40" i="16"/>
  <c r="K40" i="16"/>
  <c r="M40" i="16" s="1"/>
  <c r="H40" i="16"/>
  <c r="J40" i="16" s="1"/>
  <c r="E40" i="16"/>
  <c r="G40" i="16" s="1"/>
  <c r="AX39" i="16"/>
  <c r="AZ39" i="16" s="1"/>
  <c r="AU39" i="16"/>
  <c r="AW39" i="16" s="1"/>
  <c r="AR39" i="16"/>
  <c r="AT39" i="16" s="1"/>
  <c r="AP39" i="16"/>
  <c r="AL39" i="16"/>
  <c r="AN39" i="16" s="1"/>
  <c r="AI39" i="16"/>
  <c r="AK39" i="16" s="1"/>
  <c r="AF39" i="16"/>
  <c r="AH39" i="16" s="1"/>
  <c r="AA39" i="16"/>
  <c r="W39" i="16"/>
  <c r="Y39" i="16" s="1"/>
  <c r="T39" i="16"/>
  <c r="Q39" i="16"/>
  <c r="S39" i="16" s="1"/>
  <c r="K39" i="16"/>
  <c r="M39" i="16" s="1"/>
  <c r="H39" i="16"/>
  <c r="J39" i="16" s="1"/>
  <c r="AD39" i="16"/>
  <c r="E39" i="16"/>
  <c r="G39" i="16" s="1"/>
  <c r="AX38" i="16"/>
  <c r="AZ38" i="16" s="1"/>
  <c r="AU38" i="16"/>
  <c r="AW38" i="16" s="1"/>
  <c r="AR38" i="16"/>
  <c r="AT38" i="16" s="1"/>
  <c r="AP38" i="16"/>
  <c r="AL38" i="16"/>
  <c r="AN38" i="16" s="1"/>
  <c r="AI38" i="16"/>
  <c r="AK38" i="16" s="1"/>
  <c r="AF38" i="16"/>
  <c r="AH38" i="16" s="1"/>
  <c r="AD38" i="16"/>
  <c r="AA38" i="16"/>
  <c r="W38" i="16"/>
  <c r="Y38" i="16" s="1"/>
  <c r="T38" i="16"/>
  <c r="V38" i="16" s="1"/>
  <c r="Q38" i="16"/>
  <c r="S38" i="16" s="1"/>
  <c r="O38" i="16"/>
  <c r="K38" i="16"/>
  <c r="M38" i="16" s="1"/>
  <c r="H38" i="16"/>
  <c r="J38" i="16" s="1"/>
  <c r="E38" i="16"/>
  <c r="AX37" i="16"/>
  <c r="AZ37" i="16" s="1"/>
  <c r="AU37" i="16"/>
  <c r="AW37" i="16" s="1"/>
  <c r="AR37" i="16"/>
  <c r="AT37" i="16" s="1"/>
  <c r="AP37" i="16"/>
  <c r="AL37" i="16"/>
  <c r="AN37" i="16" s="1"/>
  <c r="AI37" i="16"/>
  <c r="AK37" i="16" s="1"/>
  <c r="AF37" i="16"/>
  <c r="AH37" i="16" s="1"/>
  <c r="AA37" i="16"/>
  <c r="W37" i="16"/>
  <c r="Y37" i="16" s="1"/>
  <c r="T37" i="16"/>
  <c r="V37" i="16" s="1"/>
  <c r="Q37" i="16"/>
  <c r="K37" i="16"/>
  <c r="M37" i="16" s="1"/>
  <c r="H37" i="16"/>
  <c r="E37" i="16"/>
  <c r="AX36" i="16"/>
  <c r="AZ36" i="16" s="1"/>
  <c r="AU36" i="16"/>
  <c r="AW36" i="16" s="1"/>
  <c r="AR36" i="16"/>
  <c r="AT36" i="16" s="1"/>
  <c r="AP36" i="16"/>
  <c r="AL36" i="16"/>
  <c r="AN36" i="16" s="1"/>
  <c r="AI36" i="16"/>
  <c r="AK36" i="16" s="1"/>
  <c r="AF36" i="16"/>
  <c r="AD36" i="16"/>
  <c r="AA36" i="16"/>
  <c r="W36" i="16"/>
  <c r="Y36" i="16" s="1"/>
  <c r="T36" i="16"/>
  <c r="V36" i="16" s="1"/>
  <c r="Q36" i="16"/>
  <c r="O36" i="16"/>
  <c r="K36" i="16"/>
  <c r="M36" i="16" s="1"/>
  <c r="H36" i="16"/>
  <c r="J36" i="16" s="1"/>
  <c r="E36" i="16"/>
  <c r="G36" i="16" s="1"/>
  <c r="AX35" i="16"/>
  <c r="AZ35" i="16" s="1"/>
  <c r="AU35" i="16"/>
  <c r="AW35" i="16" s="1"/>
  <c r="AR35" i="16"/>
  <c r="AT35" i="16" s="1"/>
  <c r="AP35" i="16"/>
  <c r="AL35" i="16"/>
  <c r="AN35" i="16" s="1"/>
  <c r="AI35" i="16"/>
  <c r="AK35" i="16" s="1"/>
  <c r="AF35" i="16"/>
  <c r="AA35" i="16"/>
  <c r="W35" i="16"/>
  <c r="Y35" i="16" s="1"/>
  <c r="T35" i="16"/>
  <c r="V35" i="16" s="1"/>
  <c r="Q35" i="16"/>
  <c r="K35" i="16"/>
  <c r="M35" i="16" s="1"/>
  <c r="H35" i="16"/>
  <c r="J35" i="16" s="1"/>
  <c r="AD35" i="16"/>
  <c r="E35" i="16"/>
  <c r="G35" i="16" s="1"/>
  <c r="AX34" i="16"/>
  <c r="AZ34" i="16" s="1"/>
  <c r="AU34" i="16"/>
  <c r="AW34" i="16" s="1"/>
  <c r="AR34" i="16"/>
  <c r="AT34" i="16" s="1"/>
  <c r="AP34" i="16"/>
  <c r="AL34" i="16"/>
  <c r="AN34" i="16" s="1"/>
  <c r="AI34" i="16"/>
  <c r="AK34" i="16" s="1"/>
  <c r="AF34" i="16"/>
  <c r="AH34" i="16" s="1"/>
  <c r="AD34" i="16"/>
  <c r="AA34" i="16"/>
  <c r="W34" i="16"/>
  <c r="Y34" i="16" s="1"/>
  <c r="T34" i="16"/>
  <c r="Q34" i="16"/>
  <c r="S34" i="16" s="1"/>
  <c r="O34" i="16"/>
  <c r="K34" i="16"/>
  <c r="M34" i="16" s="1"/>
  <c r="H34" i="16"/>
  <c r="J34" i="16" s="1"/>
  <c r="E34" i="16"/>
  <c r="AX33" i="16"/>
  <c r="AZ33" i="16" s="1"/>
  <c r="AU33" i="16"/>
  <c r="AW33" i="16" s="1"/>
  <c r="AR33" i="16"/>
  <c r="AT33" i="16" s="1"/>
  <c r="AP33" i="16"/>
  <c r="AL33" i="16"/>
  <c r="AN33" i="16" s="1"/>
  <c r="AI33" i="16"/>
  <c r="AK33" i="16" s="1"/>
  <c r="AF33" i="16"/>
  <c r="AA33" i="16"/>
  <c r="W33" i="16"/>
  <c r="Y33" i="16" s="1"/>
  <c r="T33" i="16"/>
  <c r="V33" i="16" s="1"/>
  <c r="Q33" i="16"/>
  <c r="K33" i="16"/>
  <c r="M33" i="16" s="1"/>
  <c r="H33" i="16"/>
  <c r="E33" i="16"/>
  <c r="AX32" i="16"/>
  <c r="AZ32" i="16" s="1"/>
  <c r="AU32" i="16"/>
  <c r="AW32" i="16" s="1"/>
  <c r="AR32" i="16"/>
  <c r="AT32" i="16" s="1"/>
  <c r="AP32" i="16"/>
  <c r="AL32" i="16"/>
  <c r="AN32" i="16" s="1"/>
  <c r="AI32" i="16"/>
  <c r="AK32" i="16" s="1"/>
  <c r="AF32" i="16"/>
  <c r="AD32" i="16"/>
  <c r="AA32" i="16"/>
  <c r="W32" i="16"/>
  <c r="Y32" i="16" s="1"/>
  <c r="T32" i="16"/>
  <c r="V32" i="16" s="1"/>
  <c r="Q32" i="16"/>
  <c r="O32" i="16"/>
  <c r="K32" i="16"/>
  <c r="M32" i="16" s="1"/>
  <c r="H32" i="16"/>
  <c r="J32" i="16" s="1"/>
  <c r="E32" i="16"/>
  <c r="AX31" i="16"/>
  <c r="AZ31" i="16" s="1"/>
  <c r="AU31" i="16"/>
  <c r="AW31" i="16" s="1"/>
  <c r="AR31" i="16"/>
  <c r="AT31" i="16" s="1"/>
  <c r="AP31" i="16"/>
  <c r="AL31" i="16"/>
  <c r="AN31" i="16" s="1"/>
  <c r="AI31" i="16"/>
  <c r="AK31" i="16" s="1"/>
  <c r="AF31" i="16"/>
  <c r="AH31" i="16" s="1"/>
  <c r="AA31" i="16"/>
  <c r="W31" i="16"/>
  <c r="Y31" i="16" s="1"/>
  <c r="T31" i="16"/>
  <c r="V31" i="16" s="1"/>
  <c r="Q31" i="16"/>
  <c r="S31" i="16" s="1"/>
  <c r="K31" i="16"/>
  <c r="M31" i="16" s="1"/>
  <c r="H31" i="16"/>
  <c r="J31" i="16" s="1"/>
  <c r="AD31" i="16"/>
  <c r="E31" i="16"/>
  <c r="G31" i="16" s="1"/>
  <c r="AX30" i="16"/>
  <c r="AZ30" i="16" s="1"/>
  <c r="AU30" i="16"/>
  <c r="AW30" i="16" s="1"/>
  <c r="AR30" i="16"/>
  <c r="AT30" i="16" s="1"/>
  <c r="AP30" i="16"/>
  <c r="AL30" i="16"/>
  <c r="AN30" i="16" s="1"/>
  <c r="AI30" i="16"/>
  <c r="AK30" i="16" s="1"/>
  <c r="AF30" i="16"/>
  <c r="AH30" i="16" s="1"/>
  <c r="AD30" i="16"/>
  <c r="AA30" i="16"/>
  <c r="W30" i="16"/>
  <c r="Y30" i="16" s="1"/>
  <c r="T30" i="16"/>
  <c r="V30" i="16" s="1"/>
  <c r="Q30" i="16"/>
  <c r="S30" i="16" s="1"/>
  <c r="O30" i="16"/>
  <c r="K30" i="16"/>
  <c r="M30" i="16" s="1"/>
  <c r="H30" i="16"/>
  <c r="J30" i="16" s="1"/>
  <c r="E30" i="16"/>
  <c r="AX29" i="16"/>
  <c r="AZ29" i="16" s="1"/>
  <c r="AU29" i="16"/>
  <c r="AW29" i="16" s="1"/>
  <c r="AR29" i="16"/>
  <c r="AT29" i="16" s="1"/>
  <c r="AP29" i="16"/>
  <c r="AL29" i="16"/>
  <c r="AN29" i="16" s="1"/>
  <c r="AI29" i="16"/>
  <c r="AK29" i="16" s="1"/>
  <c r="AF29" i="16"/>
  <c r="AA29" i="16"/>
  <c r="W29" i="16"/>
  <c r="Y29" i="16" s="1"/>
  <c r="T29" i="16"/>
  <c r="V29" i="16" s="1"/>
  <c r="Q29" i="16"/>
  <c r="K29" i="16"/>
  <c r="M29" i="16" s="1"/>
  <c r="H29" i="16"/>
  <c r="E29" i="16"/>
  <c r="AX28" i="16"/>
  <c r="AZ28" i="16" s="1"/>
  <c r="AU28" i="16"/>
  <c r="AW28" i="16" s="1"/>
  <c r="AR28" i="16"/>
  <c r="AT28" i="16" s="1"/>
  <c r="AP28" i="16"/>
  <c r="AL28" i="16"/>
  <c r="AN28" i="16" s="1"/>
  <c r="AI28" i="16"/>
  <c r="AK28" i="16" s="1"/>
  <c r="AF28" i="16"/>
  <c r="AD28" i="16"/>
  <c r="AA28" i="16"/>
  <c r="W28" i="16"/>
  <c r="Y28" i="16" s="1"/>
  <c r="T28" i="16"/>
  <c r="V28" i="16" s="1"/>
  <c r="Q28" i="16"/>
  <c r="O28" i="16"/>
  <c r="K28" i="16"/>
  <c r="M28" i="16" s="1"/>
  <c r="H28" i="16"/>
  <c r="J28" i="16" s="1"/>
  <c r="E28" i="16"/>
  <c r="AX27" i="16"/>
  <c r="AZ27" i="16" s="1"/>
  <c r="AU27" i="16"/>
  <c r="AW27" i="16" s="1"/>
  <c r="AR27" i="16"/>
  <c r="AT27" i="16" s="1"/>
  <c r="AP27" i="16"/>
  <c r="AL27" i="16"/>
  <c r="AN27" i="16" s="1"/>
  <c r="AI27" i="16"/>
  <c r="AK27" i="16" s="1"/>
  <c r="AF27" i="16"/>
  <c r="AH27" i="16" s="1"/>
  <c r="AA27" i="16"/>
  <c r="W27" i="16"/>
  <c r="Y27" i="16" s="1"/>
  <c r="T27" i="16"/>
  <c r="V27" i="16" s="1"/>
  <c r="Q27" i="16"/>
  <c r="K27" i="16"/>
  <c r="M27" i="16" s="1"/>
  <c r="H27" i="16"/>
  <c r="AD27" i="16"/>
  <c r="E27" i="16"/>
  <c r="G27" i="16" s="1"/>
  <c r="AX26" i="16"/>
  <c r="AZ26" i="16" s="1"/>
  <c r="AU26" i="16"/>
  <c r="AW26" i="16" s="1"/>
  <c r="AR26" i="16"/>
  <c r="AT26" i="16" s="1"/>
  <c r="AP26" i="16"/>
  <c r="AL26" i="16"/>
  <c r="AN26" i="16" s="1"/>
  <c r="AI26" i="16"/>
  <c r="AF26" i="16"/>
  <c r="AH26" i="16" s="1"/>
  <c r="AD26" i="16"/>
  <c r="AA26" i="16"/>
  <c r="W26" i="16"/>
  <c r="Y26" i="16" s="1"/>
  <c r="T26" i="16"/>
  <c r="V26" i="16" s="1"/>
  <c r="Q26" i="16"/>
  <c r="O26" i="16"/>
  <c r="K26" i="16"/>
  <c r="M26" i="16" s="1"/>
  <c r="H26" i="16"/>
  <c r="J26" i="16" s="1"/>
  <c r="E26" i="16"/>
  <c r="AX25" i="16"/>
  <c r="AZ25" i="16" s="1"/>
  <c r="AU25" i="16"/>
  <c r="AW25" i="16" s="1"/>
  <c r="AR25" i="16"/>
  <c r="AT25" i="16" s="1"/>
  <c r="AP25" i="16"/>
  <c r="AL25" i="16"/>
  <c r="AN25" i="16" s="1"/>
  <c r="AI25" i="16"/>
  <c r="AK25" i="16" s="1"/>
  <c r="AF25" i="16"/>
  <c r="AA25" i="16"/>
  <c r="W25" i="16"/>
  <c r="Y25" i="16" s="1"/>
  <c r="T25" i="16"/>
  <c r="V25" i="16" s="1"/>
  <c r="Q25" i="16"/>
  <c r="K25" i="16"/>
  <c r="M25" i="16" s="1"/>
  <c r="H25" i="16"/>
  <c r="E25" i="16"/>
  <c r="AX24" i="16"/>
  <c r="AZ24" i="16" s="1"/>
  <c r="AU24" i="16"/>
  <c r="AW24" i="16" s="1"/>
  <c r="AR24" i="16"/>
  <c r="AT24" i="16" s="1"/>
  <c r="AP24" i="16"/>
  <c r="AL24" i="16"/>
  <c r="AN24" i="16" s="1"/>
  <c r="AI24" i="16"/>
  <c r="AF24" i="16"/>
  <c r="AH24" i="16" s="1"/>
  <c r="AD24" i="16"/>
  <c r="AA24" i="16"/>
  <c r="W24" i="16"/>
  <c r="Y24" i="16" s="1"/>
  <c r="T24" i="16"/>
  <c r="V24" i="16" s="1"/>
  <c r="Q24" i="16"/>
  <c r="O24" i="16"/>
  <c r="K24" i="16"/>
  <c r="M24" i="16" s="1"/>
  <c r="H24" i="16"/>
  <c r="J24" i="16" s="1"/>
  <c r="E24" i="16"/>
  <c r="AX23" i="16"/>
  <c r="AZ23" i="16" s="1"/>
  <c r="AU23" i="16"/>
  <c r="AW23" i="16" s="1"/>
  <c r="AR23" i="16"/>
  <c r="AT23" i="16" s="1"/>
  <c r="AP23" i="16"/>
  <c r="AL23" i="16"/>
  <c r="AN23" i="16" s="1"/>
  <c r="AI23" i="16"/>
  <c r="AK23" i="16" s="1"/>
  <c r="AF23" i="16"/>
  <c r="AH23" i="16" s="1"/>
  <c r="AA23" i="16"/>
  <c r="W23" i="16"/>
  <c r="Y23" i="16" s="1"/>
  <c r="T23" i="16"/>
  <c r="V23" i="16" s="1"/>
  <c r="Q23" i="16"/>
  <c r="S23" i="16" s="1"/>
  <c r="K23" i="16"/>
  <c r="M23" i="16" s="1"/>
  <c r="H23" i="16"/>
  <c r="J23" i="16" s="1"/>
  <c r="E23" i="16"/>
  <c r="AX22" i="16"/>
  <c r="AZ22" i="16" s="1"/>
  <c r="AU22" i="16"/>
  <c r="AW22" i="16" s="1"/>
  <c r="AR22" i="16"/>
  <c r="AT22" i="16" s="1"/>
  <c r="AP22" i="16"/>
  <c r="AL22" i="16"/>
  <c r="AN22" i="16" s="1"/>
  <c r="AI22" i="16"/>
  <c r="AF22" i="16"/>
  <c r="AH22" i="16" s="1"/>
  <c r="AD22" i="16"/>
  <c r="AA22" i="16"/>
  <c r="W22" i="16"/>
  <c r="Y22" i="16" s="1"/>
  <c r="T22" i="16"/>
  <c r="V22" i="16" s="1"/>
  <c r="Q22" i="16"/>
  <c r="O22" i="16"/>
  <c r="K22" i="16"/>
  <c r="M22" i="16" s="1"/>
  <c r="H22" i="16"/>
  <c r="J22" i="16" s="1"/>
  <c r="E22" i="16"/>
  <c r="AX21" i="16"/>
  <c r="AZ21" i="16" s="1"/>
  <c r="AU21" i="16"/>
  <c r="AW21" i="16" s="1"/>
  <c r="AR21" i="16"/>
  <c r="AT21" i="16" s="1"/>
  <c r="AP21" i="16"/>
  <c r="AL21" i="16"/>
  <c r="AN21" i="16" s="1"/>
  <c r="AI21" i="16"/>
  <c r="AK21" i="16" s="1"/>
  <c r="AF21" i="16"/>
  <c r="AA21" i="16"/>
  <c r="W21" i="16"/>
  <c r="Y21" i="16" s="1"/>
  <c r="T21" i="16"/>
  <c r="V21" i="16" s="1"/>
  <c r="Q21" i="16"/>
  <c r="K21" i="16"/>
  <c r="M21" i="16" s="1"/>
  <c r="H21" i="16"/>
  <c r="J21" i="16" s="1"/>
  <c r="E21" i="16"/>
  <c r="AX20" i="16"/>
  <c r="AZ20" i="16" s="1"/>
  <c r="AU20" i="16"/>
  <c r="AW20" i="16" s="1"/>
  <c r="AR20" i="16"/>
  <c r="AT20" i="16" s="1"/>
  <c r="AP20" i="16"/>
  <c r="AL20" i="16"/>
  <c r="AN20" i="16" s="1"/>
  <c r="AI20" i="16"/>
  <c r="AF20" i="16"/>
  <c r="AH20" i="16" s="1"/>
  <c r="AD20" i="16"/>
  <c r="AA20" i="16"/>
  <c r="W20" i="16"/>
  <c r="Y20" i="16" s="1"/>
  <c r="T20" i="16"/>
  <c r="V20" i="16" s="1"/>
  <c r="Q20" i="16"/>
  <c r="O20" i="16"/>
  <c r="K20" i="16"/>
  <c r="M20" i="16" s="1"/>
  <c r="H20" i="16"/>
  <c r="J20" i="16" s="1"/>
  <c r="E20" i="16"/>
  <c r="AX19" i="16"/>
  <c r="AZ19" i="16" s="1"/>
  <c r="AU19" i="16"/>
  <c r="AW19" i="16" s="1"/>
  <c r="AR19" i="16"/>
  <c r="AT19" i="16" s="1"/>
  <c r="AP19" i="16"/>
  <c r="AL19" i="16"/>
  <c r="AN19" i="16" s="1"/>
  <c r="AI19" i="16"/>
  <c r="AK19" i="16" s="1"/>
  <c r="AF19" i="16"/>
  <c r="AH19" i="16" s="1"/>
  <c r="AA19" i="16"/>
  <c r="W19" i="16"/>
  <c r="Y19" i="16" s="1"/>
  <c r="T19" i="16"/>
  <c r="V19" i="16" s="1"/>
  <c r="Q19" i="16"/>
  <c r="K19" i="16"/>
  <c r="M19" i="16" s="1"/>
  <c r="H19" i="16"/>
  <c r="E19" i="16"/>
  <c r="AX18" i="16"/>
  <c r="AZ18" i="16" s="1"/>
  <c r="AU18" i="16"/>
  <c r="AW18" i="16" s="1"/>
  <c r="AR18" i="16"/>
  <c r="AT18" i="16" s="1"/>
  <c r="AP18" i="16"/>
  <c r="AL18" i="16"/>
  <c r="AN18" i="16" s="1"/>
  <c r="AI18" i="16"/>
  <c r="AK18" i="16" s="1"/>
  <c r="AF18" i="16"/>
  <c r="AD18" i="16"/>
  <c r="AA18" i="16"/>
  <c r="W18" i="16"/>
  <c r="Y18" i="16" s="1"/>
  <c r="T18" i="16"/>
  <c r="V18" i="16" s="1"/>
  <c r="Q18" i="16"/>
  <c r="O18" i="16"/>
  <c r="K18" i="16"/>
  <c r="M18" i="16" s="1"/>
  <c r="H18" i="16"/>
  <c r="J18" i="16" s="1"/>
  <c r="E18" i="16"/>
  <c r="G18" i="16" s="1"/>
  <c r="AX17" i="16"/>
  <c r="AZ17" i="16" s="1"/>
  <c r="AU17" i="16"/>
  <c r="AW17" i="16" s="1"/>
  <c r="AR17" i="16"/>
  <c r="AT17" i="16" s="1"/>
  <c r="AP17" i="16"/>
  <c r="AL17" i="16"/>
  <c r="AN17" i="16" s="1"/>
  <c r="AI17" i="16"/>
  <c r="AK17" i="16" s="1"/>
  <c r="AF17" i="16"/>
  <c r="AH17" i="16" s="1"/>
  <c r="AA17" i="16"/>
  <c r="W17" i="16"/>
  <c r="Y17" i="16" s="1"/>
  <c r="T17" i="16"/>
  <c r="V17" i="16" s="1"/>
  <c r="Q17" i="16"/>
  <c r="S17" i="16" s="1"/>
  <c r="K17" i="16"/>
  <c r="M17" i="16" s="1"/>
  <c r="H17" i="16"/>
  <c r="J17" i="16" s="1"/>
  <c r="AD17" i="16"/>
  <c r="E17" i="16"/>
  <c r="G17" i="16" s="1"/>
  <c r="AX16" i="16"/>
  <c r="AZ16" i="16" s="1"/>
  <c r="AU16" i="16"/>
  <c r="AW16" i="16" s="1"/>
  <c r="AR16" i="16"/>
  <c r="AT16" i="16" s="1"/>
  <c r="AP16" i="16"/>
  <c r="AL16" i="16"/>
  <c r="AN16" i="16" s="1"/>
  <c r="AI16" i="16"/>
  <c r="AK16" i="16" s="1"/>
  <c r="AF16" i="16"/>
  <c r="AH16" i="16" s="1"/>
  <c r="AD16" i="16"/>
  <c r="AA16" i="16"/>
  <c r="W16" i="16"/>
  <c r="Y16" i="16" s="1"/>
  <c r="T16" i="16"/>
  <c r="Q16" i="16"/>
  <c r="S16" i="16" s="1"/>
  <c r="O16" i="16"/>
  <c r="K16" i="16"/>
  <c r="M16" i="16" s="1"/>
  <c r="H16" i="16"/>
  <c r="J16" i="16" s="1"/>
  <c r="E16" i="16"/>
  <c r="AX15" i="16"/>
  <c r="AZ15" i="16" s="1"/>
  <c r="AU15" i="16"/>
  <c r="AW15" i="16" s="1"/>
  <c r="AR15" i="16"/>
  <c r="AT15" i="16" s="1"/>
  <c r="AP15" i="16"/>
  <c r="AL15" i="16"/>
  <c r="AN15" i="16" s="1"/>
  <c r="AI15" i="16"/>
  <c r="AK15" i="16" s="1"/>
  <c r="AF15" i="16"/>
  <c r="AA15" i="16"/>
  <c r="W15" i="16"/>
  <c r="Y15" i="16" s="1"/>
  <c r="T15" i="16"/>
  <c r="V15" i="16" s="1"/>
  <c r="Q15" i="16"/>
  <c r="K15" i="16"/>
  <c r="M15" i="16" s="1"/>
  <c r="H15" i="16"/>
  <c r="E15" i="16"/>
  <c r="AX14" i="16"/>
  <c r="AZ14" i="16" s="1"/>
  <c r="AU14" i="16"/>
  <c r="AW14" i="16" s="1"/>
  <c r="AR14" i="16"/>
  <c r="AT14" i="16" s="1"/>
  <c r="AP14" i="16"/>
  <c r="AL14" i="16"/>
  <c r="AN14" i="16" s="1"/>
  <c r="AI14" i="16"/>
  <c r="AK14" i="16" s="1"/>
  <c r="AF14" i="16"/>
  <c r="AD14" i="16"/>
  <c r="AA14" i="16"/>
  <c r="W14" i="16"/>
  <c r="Y14" i="16" s="1"/>
  <c r="T14" i="16"/>
  <c r="V14" i="16" s="1"/>
  <c r="Q14" i="16"/>
  <c r="O14" i="16"/>
  <c r="K14" i="16"/>
  <c r="M14" i="16" s="1"/>
  <c r="H14" i="16"/>
  <c r="J14" i="16" s="1"/>
  <c r="E14" i="16"/>
  <c r="G14" i="16" s="1"/>
  <c r="AX13" i="16"/>
  <c r="AZ13" i="16" s="1"/>
  <c r="AU13" i="16"/>
  <c r="AW13" i="16" s="1"/>
  <c r="AR13" i="16"/>
  <c r="AT13" i="16" s="1"/>
  <c r="AP13" i="16"/>
  <c r="AL13" i="16"/>
  <c r="AN13" i="16" s="1"/>
  <c r="AI13" i="16"/>
  <c r="AF13" i="16"/>
  <c r="AH13" i="16" s="1"/>
  <c r="AA13" i="16"/>
  <c r="W13" i="16"/>
  <c r="Y13" i="16" s="1"/>
  <c r="T13" i="16"/>
  <c r="Q13" i="16"/>
  <c r="S13" i="16" s="1"/>
  <c r="K13" i="16"/>
  <c r="M13" i="16" s="1"/>
  <c r="H13" i="16"/>
  <c r="J13" i="16" s="1"/>
  <c r="AD13" i="16"/>
  <c r="E13" i="16"/>
  <c r="AX12" i="16"/>
  <c r="AZ12" i="16" s="1"/>
  <c r="AU12" i="16"/>
  <c r="AW12" i="16" s="1"/>
  <c r="AR12" i="16"/>
  <c r="AT12" i="16" s="1"/>
  <c r="AP12" i="16"/>
  <c r="AL12" i="16"/>
  <c r="AN12" i="16" s="1"/>
  <c r="AI12" i="16"/>
  <c r="AK12" i="16" s="1"/>
  <c r="AF12" i="16"/>
  <c r="AH12" i="16" s="1"/>
  <c r="AD12" i="16"/>
  <c r="AA12" i="16"/>
  <c r="W12" i="16"/>
  <c r="Y12" i="16" s="1"/>
  <c r="T12" i="16"/>
  <c r="V12" i="16" s="1"/>
  <c r="Q12" i="16"/>
  <c r="S12" i="16" s="1"/>
  <c r="O12" i="16"/>
  <c r="K12" i="16"/>
  <c r="M12" i="16" s="1"/>
  <c r="H12" i="16"/>
  <c r="J12" i="16" s="1"/>
  <c r="E12" i="16"/>
  <c r="AX11" i="16"/>
  <c r="AZ11" i="16" s="1"/>
  <c r="AU11" i="16"/>
  <c r="AW11" i="16" s="1"/>
  <c r="AR11" i="16"/>
  <c r="AT11" i="16" s="1"/>
  <c r="AP11" i="16"/>
  <c r="AL11" i="16"/>
  <c r="AN11" i="16" s="1"/>
  <c r="AI11" i="16"/>
  <c r="AK11" i="16" s="1"/>
  <c r="AF11" i="16"/>
  <c r="AA11" i="16"/>
  <c r="W11" i="16"/>
  <c r="Y11" i="16" s="1"/>
  <c r="T11" i="16"/>
  <c r="V11" i="16" s="1"/>
  <c r="Q11" i="16"/>
  <c r="K11" i="16"/>
  <c r="M11" i="16" s="1"/>
  <c r="H11" i="16"/>
  <c r="E11" i="16"/>
  <c r="AX10" i="16"/>
  <c r="AZ10" i="16" s="1"/>
  <c r="AU10" i="16"/>
  <c r="AW10" i="16" s="1"/>
  <c r="AR10" i="16"/>
  <c r="AT10" i="16" s="1"/>
  <c r="AP10" i="16"/>
  <c r="AL10" i="16"/>
  <c r="AN10" i="16" s="1"/>
  <c r="AI10" i="16"/>
  <c r="AK10" i="16" s="1"/>
  <c r="AF10" i="16"/>
  <c r="AD10" i="16"/>
  <c r="AA10" i="16"/>
  <c r="W10" i="16"/>
  <c r="Y10" i="16" s="1"/>
  <c r="T10" i="16"/>
  <c r="V10" i="16" s="1"/>
  <c r="Q10" i="16"/>
  <c r="O10" i="16"/>
  <c r="K10" i="16"/>
  <c r="M10" i="16" s="1"/>
  <c r="H10" i="16"/>
  <c r="J10" i="16" s="1"/>
  <c r="E10" i="16"/>
  <c r="G10" i="16" s="1"/>
  <c r="AX9" i="16"/>
  <c r="AZ9" i="16" s="1"/>
  <c r="AU9" i="16"/>
  <c r="AW9" i="16" s="1"/>
  <c r="AR9" i="16"/>
  <c r="AT9" i="16" s="1"/>
  <c r="AP9" i="16"/>
  <c r="AL9" i="16"/>
  <c r="AN9" i="16" s="1"/>
  <c r="AI9" i="16"/>
  <c r="AK9" i="16" s="1"/>
  <c r="AF9" i="16"/>
  <c r="AH9" i="16" s="1"/>
  <c r="AA9" i="16"/>
  <c r="W9" i="16"/>
  <c r="Y9" i="16" s="1"/>
  <c r="T9" i="16"/>
  <c r="Q9" i="16"/>
  <c r="S9" i="16" s="1"/>
  <c r="K9" i="16"/>
  <c r="H9" i="16"/>
  <c r="J9" i="16" s="1"/>
  <c r="E9" i="16"/>
  <c r="AX8" i="16"/>
  <c r="AZ8" i="16" s="1"/>
  <c r="AU8" i="16"/>
  <c r="AW8" i="16" s="1"/>
  <c r="AR8" i="16"/>
  <c r="AT8" i="16" s="1"/>
  <c r="AP8" i="16"/>
  <c r="AL8" i="16"/>
  <c r="AN8" i="16" s="1"/>
  <c r="AI8" i="16"/>
  <c r="AK8" i="16" s="1"/>
  <c r="AF8" i="16"/>
  <c r="AH8" i="16" s="1"/>
  <c r="AD8" i="16"/>
  <c r="AA8" i="16"/>
  <c r="W8" i="16"/>
  <c r="Y8" i="16" s="1"/>
  <c r="T8" i="16"/>
  <c r="V8" i="16" s="1"/>
  <c r="Q8" i="16"/>
  <c r="S8" i="16" s="1"/>
  <c r="O8" i="16"/>
  <c r="K8" i="16"/>
  <c r="M8" i="16" s="1"/>
  <c r="H8" i="16"/>
  <c r="J8" i="16" s="1"/>
  <c r="E8" i="16"/>
  <c r="G8" i="16" s="1"/>
  <c r="AX7" i="16"/>
  <c r="AZ7" i="16" s="1"/>
  <c r="AU7" i="16"/>
  <c r="AW7" i="16" s="1"/>
  <c r="AR7" i="16"/>
  <c r="AT7" i="16" s="1"/>
  <c r="AP7" i="16"/>
  <c r="AL7" i="16"/>
  <c r="AN7" i="16" s="1"/>
  <c r="AI7" i="16"/>
  <c r="AK7" i="16" s="1"/>
  <c r="AF7" i="16"/>
  <c r="AA7" i="16"/>
  <c r="W7" i="16"/>
  <c r="Y7" i="16" s="1"/>
  <c r="T7" i="16"/>
  <c r="V7" i="16" s="1"/>
  <c r="Q7" i="16"/>
  <c r="K7" i="16"/>
  <c r="H7" i="16"/>
  <c r="J7" i="16" s="1"/>
  <c r="E7" i="16"/>
  <c r="AX52" i="20"/>
  <c r="AZ52" i="20" s="1"/>
  <c r="AU52" i="20"/>
  <c r="AW52" i="20" s="1"/>
  <c r="AR52" i="20"/>
  <c r="AT52" i="20" s="1"/>
  <c r="AP52" i="20"/>
  <c r="AL52" i="20"/>
  <c r="AI52" i="20"/>
  <c r="AK52" i="20" s="1"/>
  <c r="AF52" i="20"/>
  <c r="AH52" i="20" s="1"/>
  <c r="AD52" i="20"/>
  <c r="AA52" i="20"/>
  <c r="W52" i="20"/>
  <c r="T52" i="20"/>
  <c r="V52" i="20" s="1"/>
  <c r="Q52" i="20"/>
  <c r="S52" i="20" s="1"/>
  <c r="O52" i="20"/>
  <c r="K52" i="20"/>
  <c r="M52" i="20" s="1"/>
  <c r="H52" i="20"/>
  <c r="J52" i="20" s="1"/>
  <c r="E52" i="20"/>
  <c r="AX50" i="20"/>
  <c r="AZ50" i="20" s="1"/>
  <c r="AU50" i="20"/>
  <c r="AW50" i="20" s="1"/>
  <c r="AR50" i="20"/>
  <c r="AT50" i="20" s="1"/>
  <c r="AP50" i="20"/>
  <c r="AL50" i="20"/>
  <c r="AN50" i="20" s="1"/>
  <c r="AI50" i="20"/>
  <c r="AF50" i="20"/>
  <c r="AH50" i="20" s="1"/>
  <c r="AA50" i="20"/>
  <c r="W50" i="20"/>
  <c r="Y50" i="20" s="1"/>
  <c r="T50" i="20"/>
  <c r="Q50" i="20"/>
  <c r="S50" i="20" s="1"/>
  <c r="O50" i="20"/>
  <c r="K50" i="20"/>
  <c r="M50" i="20" s="1"/>
  <c r="H50" i="20"/>
  <c r="J50" i="20" s="1"/>
  <c r="AD50" i="20"/>
  <c r="E50" i="20"/>
  <c r="AX49" i="20"/>
  <c r="AZ49" i="20" s="1"/>
  <c r="AU49" i="20"/>
  <c r="AW49" i="20" s="1"/>
  <c r="AR49" i="20"/>
  <c r="AT49" i="20" s="1"/>
  <c r="AP49" i="20"/>
  <c r="AL49" i="20"/>
  <c r="AN49" i="20" s="1"/>
  <c r="AI49" i="20"/>
  <c r="AK49" i="20" s="1"/>
  <c r="AF49" i="20"/>
  <c r="AH49" i="20" s="1"/>
  <c r="AA49" i="20"/>
  <c r="W49" i="20"/>
  <c r="Y49" i="20" s="1"/>
  <c r="T49" i="20"/>
  <c r="V49" i="20" s="1"/>
  <c r="Q49" i="20"/>
  <c r="S49" i="20" s="1"/>
  <c r="O49" i="20"/>
  <c r="K49" i="20"/>
  <c r="M49" i="20" s="1"/>
  <c r="H49" i="20"/>
  <c r="J49" i="20" s="1"/>
  <c r="AD49" i="20"/>
  <c r="E49" i="20"/>
  <c r="G49" i="20" s="1"/>
  <c r="AX48" i="20"/>
  <c r="AZ48" i="20" s="1"/>
  <c r="AU48" i="20"/>
  <c r="AW48" i="20" s="1"/>
  <c r="AR48" i="20"/>
  <c r="AT48" i="20" s="1"/>
  <c r="AP48" i="20"/>
  <c r="AL48" i="20"/>
  <c r="AN48" i="20" s="1"/>
  <c r="AI48" i="20"/>
  <c r="AK48" i="20" s="1"/>
  <c r="AF48" i="20"/>
  <c r="AA48" i="20"/>
  <c r="W48" i="20"/>
  <c r="Y48" i="20" s="1"/>
  <c r="T48" i="20"/>
  <c r="V48" i="20" s="1"/>
  <c r="Q48" i="20"/>
  <c r="S48" i="20" s="1"/>
  <c r="K48" i="20"/>
  <c r="M48" i="20" s="1"/>
  <c r="H48" i="20"/>
  <c r="J48" i="20" s="1"/>
  <c r="E48" i="20"/>
  <c r="AX47" i="20"/>
  <c r="AZ47" i="20" s="1"/>
  <c r="AU47" i="20"/>
  <c r="AW47" i="20" s="1"/>
  <c r="AR47" i="20"/>
  <c r="AT47" i="20" s="1"/>
  <c r="AP47" i="20"/>
  <c r="AL47" i="20"/>
  <c r="AI47" i="20"/>
  <c r="AK47" i="20" s="1"/>
  <c r="AF47" i="20"/>
  <c r="AH47" i="20" s="1"/>
  <c r="AD47" i="20"/>
  <c r="AA47" i="20"/>
  <c r="W47" i="20"/>
  <c r="Y47" i="20" s="1"/>
  <c r="T47" i="20"/>
  <c r="V47" i="20" s="1"/>
  <c r="Q47" i="20"/>
  <c r="S47" i="20" s="1"/>
  <c r="O47" i="20"/>
  <c r="K47" i="20"/>
  <c r="M47" i="20" s="1"/>
  <c r="H47" i="20"/>
  <c r="J47" i="20" s="1"/>
  <c r="E47" i="20"/>
  <c r="AX46" i="20"/>
  <c r="AZ46" i="20" s="1"/>
  <c r="AU46" i="20"/>
  <c r="AW46" i="20" s="1"/>
  <c r="AR46" i="20"/>
  <c r="AT46" i="20" s="1"/>
  <c r="AP46" i="20"/>
  <c r="AL46" i="20"/>
  <c r="AN46" i="20" s="1"/>
  <c r="AI46" i="20"/>
  <c r="AK46" i="20" s="1"/>
  <c r="AF46" i="20"/>
  <c r="AH46" i="20" s="1"/>
  <c r="AA46" i="20"/>
  <c r="W46" i="20"/>
  <c r="Y46" i="20" s="1"/>
  <c r="T46" i="20"/>
  <c r="V46" i="20" s="1"/>
  <c r="Q46" i="20"/>
  <c r="O46" i="20"/>
  <c r="K46" i="20"/>
  <c r="M46" i="20" s="1"/>
  <c r="H46" i="20"/>
  <c r="J46" i="20" s="1"/>
  <c r="AD46" i="20"/>
  <c r="E46" i="20"/>
  <c r="G46" i="20" s="1"/>
  <c r="AX45" i="20"/>
  <c r="AZ45" i="20" s="1"/>
  <c r="AU45" i="20"/>
  <c r="AW45" i="20" s="1"/>
  <c r="AR45" i="20"/>
  <c r="AT45" i="20" s="1"/>
  <c r="AP45" i="20"/>
  <c r="AL45" i="20"/>
  <c r="AN45" i="20" s="1"/>
  <c r="AI45" i="20"/>
  <c r="AK45" i="20" s="1"/>
  <c r="AF45" i="20"/>
  <c r="AH45" i="20" s="1"/>
  <c r="AA45" i="20"/>
  <c r="W45" i="20"/>
  <c r="Y45" i="20" s="1"/>
  <c r="T45" i="20"/>
  <c r="V45" i="20" s="1"/>
  <c r="Q45" i="20"/>
  <c r="S45" i="20" s="1"/>
  <c r="K45" i="20"/>
  <c r="M45" i="20" s="1"/>
  <c r="H45" i="20"/>
  <c r="J45" i="20" s="1"/>
  <c r="E45" i="20"/>
  <c r="AX44" i="20"/>
  <c r="AZ44" i="20" s="1"/>
  <c r="AU44" i="20"/>
  <c r="AW44" i="20" s="1"/>
  <c r="AR44" i="20"/>
  <c r="AT44" i="20" s="1"/>
  <c r="AP44" i="20"/>
  <c r="AL44" i="20"/>
  <c r="AN44" i="20" s="1"/>
  <c r="AI44" i="20"/>
  <c r="AK44" i="20" s="1"/>
  <c r="AF44" i="20"/>
  <c r="AA44" i="20"/>
  <c r="W44" i="20"/>
  <c r="Y44" i="20" s="1"/>
  <c r="T44" i="20"/>
  <c r="V44" i="20" s="1"/>
  <c r="Q44" i="20"/>
  <c r="K44" i="20"/>
  <c r="M44" i="20" s="1"/>
  <c r="H44" i="20"/>
  <c r="E44" i="20"/>
  <c r="G44" i="20" s="1"/>
  <c r="AX43" i="20"/>
  <c r="AZ43" i="20" s="1"/>
  <c r="AU43" i="20"/>
  <c r="AW43" i="20" s="1"/>
  <c r="AR43" i="20"/>
  <c r="AT43" i="20" s="1"/>
  <c r="AP43" i="20"/>
  <c r="AL43" i="20"/>
  <c r="AN43" i="20" s="1"/>
  <c r="AI43" i="20"/>
  <c r="AK43" i="20" s="1"/>
  <c r="AF43" i="20"/>
  <c r="AH43" i="20" s="1"/>
  <c r="AD43" i="20"/>
  <c r="AA43" i="20"/>
  <c r="W43" i="20"/>
  <c r="T43" i="20"/>
  <c r="V43" i="20" s="1"/>
  <c r="Q43" i="20"/>
  <c r="S43" i="20" s="1"/>
  <c r="O43" i="20"/>
  <c r="K43" i="20"/>
  <c r="M43" i="20" s="1"/>
  <c r="H43" i="20"/>
  <c r="J43" i="20" s="1"/>
  <c r="E43" i="20"/>
  <c r="AX42" i="20"/>
  <c r="AZ42" i="20" s="1"/>
  <c r="AU42" i="20"/>
  <c r="AW42" i="20" s="1"/>
  <c r="AR42" i="20"/>
  <c r="AT42" i="20" s="1"/>
  <c r="AP42" i="20"/>
  <c r="AL42" i="20"/>
  <c r="AN42" i="20" s="1"/>
  <c r="AI42" i="20"/>
  <c r="AF42" i="20"/>
  <c r="AH42" i="20" s="1"/>
  <c r="AA42" i="20"/>
  <c r="W42" i="20"/>
  <c r="Y42" i="20" s="1"/>
  <c r="T42" i="20"/>
  <c r="Q42" i="20"/>
  <c r="S42" i="20" s="1"/>
  <c r="O42" i="20"/>
  <c r="K42" i="20"/>
  <c r="M42" i="20" s="1"/>
  <c r="H42" i="20"/>
  <c r="J42" i="20" s="1"/>
  <c r="AD42" i="20"/>
  <c r="E42" i="20"/>
  <c r="AX41" i="20"/>
  <c r="AZ41" i="20" s="1"/>
  <c r="AU41" i="20"/>
  <c r="AW41" i="20" s="1"/>
  <c r="AR41" i="20"/>
  <c r="AT41" i="20" s="1"/>
  <c r="AP41" i="20"/>
  <c r="AL41" i="20"/>
  <c r="AN41" i="20" s="1"/>
  <c r="AI41" i="20"/>
  <c r="AK41" i="20" s="1"/>
  <c r="AF41" i="20"/>
  <c r="AH41" i="20" s="1"/>
  <c r="AA41" i="20"/>
  <c r="W41" i="20"/>
  <c r="Y41" i="20" s="1"/>
  <c r="T41" i="20"/>
  <c r="V41" i="20" s="1"/>
  <c r="Q41" i="20"/>
  <c r="S41" i="20" s="1"/>
  <c r="O41" i="20"/>
  <c r="K41" i="20"/>
  <c r="M41" i="20" s="1"/>
  <c r="H41" i="20"/>
  <c r="J41" i="20" s="1"/>
  <c r="AD41" i="20"/>
  <c r="E41" i="20"/>
  <c r="G41" i="20" s="1"/>
  <c r="AX40" i="20"/>
  <c r="AZ40" i="20" s="1"/>
  <c r="AU40" i="20"/>
  <c r="AW40" i="20" s="1"/>
  <c r="AR40" i="20"/>
  <c r="AT40" i="20" s="1"/>
  <c r="AP40" i="20"/>
  <c r="AL40" i="20"/>
  <c r="AN40" i="20" s="1"/>
  <c r="AI40" i="20"/>
  <c r="AK40" i="20" s="1"/>
  <c r="AF40" i="20"/>
  <c r="AA40" i="20"/>
  <c r="W40" i="20"/>
  <c r="Y40" i="20" s="1"/>
  <c r="T40" i="20"/>
  <c r="V40" i="20" s="1"/>
  <c r="Q40" i="20"/>
  <c r="K40" i="20"/>
  <c r="M40" i="20" s="1"/>
  <c r="H40" i="20"/>
  <c r="J40" i="20" s="1"/>
  <c r="E40" i="20"/>
  <c r="AX39" i="20"/>
  <c r="AZ39" i="20" s="1"/>
  <c r="AU39" i="20"/>
  <c r="AW39" i="20" s="1"/>
  <c r="AR39" i="20"/>
  <c r="AT39" i="20" s="1"/>
  <c r="AP39" i="20"/>
  <c r="AL39" i="20"/>
  <c r="AN39" i="20" s="1"/>
  <c r="AI39" i="20"/>
  <c r="AK39" i="20" s="1"/>
  <c r="AF39" i="20"/>
  <c r="AD39" i="20"/>
  <c r="AA39" i="20"/>
  <c r="W39" i="20"/>
  <c r="Y39" i="20" s="1"/>
  <c r="T39" i="20"/>
  <c r="V39" i="20" s="1"/>
  <c r="Q39" i="20"/>
  <c r="O39" i="20"/>
  <c r="K39" i="20"/>
  <c r="M39" i="20" s="1"/>
  <c r="H39" i="20"/>
  <c r="J39" i="20" s="1"/>
  <c r="E39" i="20"/>
  <c r="G39" i="20" s="1"/>
  <c r="AX38" i="20"/>
  <c r="AZ38" i="20" s="1"/>
  <c r="AU38" i="20"/>
  <c r="AW38" i="20" s="1"/>
  <c r="AR38" i="20"/>
  <c r="AT38" i="20" s="1"/>
  <c r="AP38" i="20"/>
  <c r="AL38" i="20"/>
  <c r="AN38" i="20" s="1"/>
  <c r="AI38" i="20"/>
  <c r="AK38" i="20" s="1"/>
  <c r="AF38" i="20"/>
  <c r="AH38" i="20" s="1"/>
  <c r="AA38" i="20"/>
  <c r="W38" i="20"/>
  <c r="Y38" i="20" s="1"/>
  <c r="T38" i="20"/>
  <c r="Q38" i="20"/>
  <c r="S38" i="20" s="1"/>
  <c r="K38" i="20"/>
  <c r="M38" i="20" s="1"/>
  <c r="H38" i="20"/>
  <c r="J38" i="20" s="1"/>
  <c r="AD38" i="20"/>
  <c r="E38" i="20"/>
  <c r="G38" i="20" s="1"/>
  <c r="AX37" i="20"/>
  <c r="AZ37" i="20" s="1"/>
  <c r="AU37" i="20"/>
  <c r="AW37" i="20" s="1"/>
  <c r="AR37" i="20"/>
  <c r="AT37" i="20" s="1"/>
  <c r="AP37" i="20"/>
  <c r="AL37" i="20"/>
  <c r="AN37" i="20" s="1"/>
  <c r="AI37" i="20"/>
  <c r="AK37" i="20" s="1"/>
  <c r="AF37" i="20"/>
  <c r="AH37" i="20" s="1"/>
  <c r="AD37" i="20"/>
  <c r="AA37" i="20"/>
  <c r="W37" i="20"/>
  <c r="Y37" i="20" s="1"/>
  <c r="T37" i="20"/>
  <c r="V37" i="20" s="1"/>
  <c r="Q37" i="20"/>
  <c r="S37" i="20" s="1"/>
  <c r="O37" i="20"/>
  <c r="K37" i="20"/>
  <c r="M37" i="20" s="1"/>
  <c r="H37" i="20"/>
  <c r="J37" i="20" s="1"/>
  <c r="E37" i="20"/>
  <c r="AX36" i="20"/>
  <c r="AZ36" i="20" s="1"/>
  <c r="AU36" i="20"/>
  <c r="AW36" i="20" s="1"/>
  <c r="AR36" i="20"/>
  <c r="AT36" i="20" s="1"/>
  <c r="AP36" i="20"/>
  <c r="AL36" i="20"/>
  <c r="AN36" i="20" s="1"/>
  <c r="AI36" i="20"/>
  <c r="AK36" i="20" s="1"/>
  <c r="AF36" i="20"/>
  <c r="AA36" i="20"/>
  <c r="W36" i="20"/>
  <c r="Y36" i="20" s="1"/>
  <c r="T36" i="20"/>
  <c r="V36" i="20" s="1"/>
  <c r="Q36" i="20"/>
  <c r="S36" i="20" s="1"/>
  <c r="K36" i="20"/>
  <c r="M36" i="20" s="1"/>
  <c r="H36" i="20"/>
  <c r="E36" i="20"/>
  <c r="AX35" i="20"/>
  <c r="AZ35" i="20" s="1"/>
  <c r="AU35" i="20"/>
  <c r="AW35" i="20" s="1"/>
  <c r="AR35" i="20"/>
  <c r="AT35" i="20" s="1"/>
  <c r="AP35" i="20"/>
  <c r="AL35" i="20"/>
  <c r="AN35" i="20" s="1"/>
  <c r="AI35" i="20"/>
  <c r="AK35" i="20" s="1"/>
  <c r="AF35" i="20"/>
  <c r="AD35" i="20"/>
  <c r="AA35" i="20"/>
  <c r="W35" i="20"/>
  <c r="Y35" i="20" s="1"/>
  <c r="T35" i="20"/>
  <c r="V35" i="20" s="1"/>
  <c r="Q35" i="20"/>
  <c r="O35" i="20"/>
  <c r="K35" i="20"/>
  <c r="M35" i="20" s="1"/>
  <c r="H35" i="20"/>
  <c r="J35" i="20" s="1"/>
  <c r="E35" i="20"/>
  <c r="G35" i="20" s="1"/>
  <c r="AX34" i="20"/>
  <c r="AZ34" i="20" s="1"/>
  <c r="AU34" i="20"/>
  <c r="AW34" i="20" s="1"/>
  <c r="AR34" i="20"/>
  <c r="AT34" i="20" s="1"/>
  <c r="AP34" i="20"/>
  <c r="AL34" i="20"/>
  <c r="AN34" i="20" s="1"/>
  <c r="AI34" i="20"/>
  <c r="AF34" i="20"/>
  <c r="AH34" i="20" s="1"/>
  <c r="AA34" i="20"/>
  <c r="W34" i="20"/>
  <c r="Y34" i="20" s="1"/>
  <c r="T34" i="20"/>
  <c r="Q34" i="20"/>
  <c r="S34" i="20" s="1"/>
  <c r="K34" i="20"/>
  <c r="M34" i="20" s="1"/>
  <c r="H34" i="20"/>
  <c r="J34" i="20" s="1"/>
  <c r="AD34" i="20"/>
  <c r="E34" i="20"/>
  <c r="G34" i="20" s="1"/>
  <c r="AX33" i="20"/>
  <c r="AZ33" i="20" s="1"/>
  <c r="AU33" i="20"/>
  <c r="AW33" i="20" s="1"/>
  <c r="AR33" i="20"/>
  <c r="AT33" i="20" s="1"/>
  <c r="AP33" i="20"/>
  <c r="AL33" i="20"/>
  <c r="AN33" i="20" s="1"/>
  <c r="AI33" i="20"/>
  <c r="AK33" i="20" s="1"/>
  <c r="AF33" i="20"/>
  <c r="AD33" i="20"/>
  <c r="AA33" i="20"/>
  <c r="W33" i="20"/>
  <c r="Y33" i="20" s="1"/>
  <c r="T33" i="20"/>
  <c r="Q33" i="20"/>
  <c r="S33" i="20" s="1"/>
  <c r="O33" i="20"/>
  <c r="K33" i="20"/>
  <c r="M33" i="20" s="1"/>
  <c r="H33" i="20"/>
  <c r="J33" i="20" s="1"/>
  <c r="E33" i="20"/>
  <c r="AX32" i="20"/>
  <c r="AZ32" i="20" s="1"/>
  <c r="AU32" i="20"/>
  <c r="AW32" i="20" s="1"/>
  <c r="AR32" i="20"/>
  <c r="AT32" i="20" s="1"/>
  <c r="AP32" i="20"/>
  <c r="AL32" i="20"/>
  <c r="AN32" i="20" s="1"/>
  <c r="AI32" i="20"/>
  <c r="AK32" i="20" s="1"/>
  <c r="AF32" i="20"/>
  <c r="AH32" i="20" s="1"/>
  <c r="AA32" i="20"/>
  <c r="W32" i="20"/>
  <c r="Y32" i="20" s="1"/>
  <c r="T32" i="20"/>
  <c r="V32" i="20" s="1"/>
  <c r="Q32" i="20"/>
  <c r="S32" i="20" s="1"/>
  <c r="K32" i="20"/>
  <c r="M32" i="20" s="1"/>
  <c r="H32" i="20"/>
  <c r="E32" i="20"/>
  <c r="AX31" i="20"/>
  <c r="AZ31" i="20" s="1"/>
  <c r="AU31" i="20"/>
  <c r="AW31" i="20" s="1"/>
  <c r="AR31" i="20"/>
  <c r="AT31" i="20" s="1"/>
  <c r="AP31" i="20"/>
  <c r="AL31" i="20"/>
  <c r="AN31" i="20" s="1"/>
  <c r="AI31" i="20"/>
  <c r="AK31" i="20" s="1"/>
  <c r="AF31" i="20"/>
  <c r="AD31" i="20"/>
  <c r="AA31" i="20"/>
  <c r="W31" i="20"/>
  <c r="Y31" i="20" s="1"/>
  <c r="T31" i="20"/>
  <c r="V31" i="20" s="1"/>
  <c r="Q31" i="20"/>
  <c r="O31" i="20"/>
  <c r="K31" i="20"/>
  <c r="M31" i="20" s="1"/>
  <c r="H31" i="20"/>
  <c r="J31" i="20" s="1"/>
  <c r="E31" i="20"/>
  <c r="G31" i="20" s="1"/>
  <c r="AX30" i="20"/>
  <c r="AZ30" i="20" s="1"/>
  <c r="AU30" i="20"/>
  <c r="AW30" i="20" s="1"/>
  <c r="AR30" i="20"/>
  <c r="AT30" i="20" s="1"/>
  <c r="AP30" i="20"/>
  <c r="AL30" i="20"/>
  <c r="AN30" i="20" s="1"/>
  <c r="AI30" i="20"/>
  <c r="AK30" i="20" s="1"/>
  <c r="AF30" i="20"/>
  <c r="AH30" i="20" s="1"/>
  <c r="AA30" i="20"/>
  <c r="W30" i="20"/>
  <c r="Y30" i="20" s="1"/>
  <c r="T30" i="20"/>
  <c r="V30" i="20" s="1"/>
  <c r="Q30" i="20"/>
  <c r="S30" i="20" s="1"/>
  <c r="K30" i="20"/>
  <c r="M30" i="20" s="1"/>
  <c r="H30" i="20"/>
  <c r="J30" i="20" s="1"/>
  <c r="AD30" i="20"/>
  <c r="E30" i="20"/>
  <c r="AX29" i="20"/>
  <c r="AZ29" i="20" s="1"/>
  <c r="AU29" i="20"/>
  <c r="AW29" i="20" s="1"/>
  <c r="AR29" i="20"/>
  <c r="AT29" i="20" s="1"/>
  <c r="AP29" i="20"/>
  <c r="AL29" i="20"/>
  <c r="AN29" i="20" s="1"/>
  <c r="AI29" i="20"/>
  <c r="AK29" i="20" s="1"/>
  <c r="AF29" i="20"/>
  <c r="AH29" i="20" s="1"/>
  <c r="AD29" i="20"/>
  <c r="AA29" i="20"/>
  <c r="W29" i="20"/>
  <c r="Y29" i="20" s="1"/>
  <c r="T29" i="20"/>
  <c r="V29" i="20" s="1"/>
  <c r="Q29" i="20"/>
  <c r="S29" i="20" s="1"/>
  <c r="O29" i="20"/>
  <c r="K29" i="20"/>
  <c r="M29" i="20" s="1"/>
  <c r="H29" i="20"/>
  <c r="J29" i="20" s="1"/>
  <c r="E29" i="20"/>
  <c r="AX28" i="20"/>
  <c r="AZ28" i="20" s="1"/>
  <c r="AU28" i="20"/>
  <c r="AW28" i="20" s="1"/>
  <c r="AR28" i="20"/>
  <c r="AT28" i="20" s="1"/>
  <c r="AP28" i="20"/>
  <c r="AL28" i="20"/>
  <c r="AN28" i="20" s="1"/>
  <c r="AI28" i="20"/>
  <c r="AK28" i="20" s="1"/>
  <c r="AF28" i="20"/>
  <c r="AA28" i="20"/>
  <c r="W28" i="20"/>
  <c r="Y28" i="20" s="1"/>
  <c r="T28" i="20"/>
  <c r="V28" i="20" s="1"/>
  <c r="Q28" i="20"/>
  <c r="K28" i="20"/>
  <c r="M28" i="20" s="1"/>
  <c r="H28" i="20"/>
  <c r="E28" i="20"/>
  <c r="AX27" i="20"/>
  <c r="AZ27" i="20" s="1"/>
  <c r="AU27" i="20"/>
  <c r="AW27" i="20" s="1"/>
  <c r="AR27" i="20"/>
  <c r="AT27" i="20" s="1"/>
  <c r="AP27" i="20"/>
  <c r="AL27" i="20"/>
  <c r="AN27" i="20" s="1"/>
  <c r="AI27" i="20"/>
  <c r="AK27" i="20" s="1"/>
  <c r="AF27" i="20"/>
  <c r="AD27" i="20"/>
  <c r="AA27" i="20"/>
  <c r="W27" i="20"/>
  <c r="Y27" i="20" s="1"/>
  <c r="T27" i="20"/>
  <c r="V27" i="20" s="1"/>
  <c r="Q27" i="20"/>
  <c r="O27" i="20"/>
  <c r="K27" i="20"/>
  <c r="M27" i="20" s="1"/>
  <c r="H27" i="20"/>
  <c r="J27" i="20" s="1"/>
  <c r="E27" i="20"/>
  <c r="G27" i="20" s="1"/>
  <c r="AX26" i="20"/>
  <c r="AZ26" i="20" s="1"/>
  <c r="AU26" i="20"/>
  <c r="AW26" i="20" s="1"/>
  <c r="AR26" i="20"/>
  <c r="AT26" i="20" s="1"/>
  <c r="AP26" i="20"/>
  <c r="AL26" i="20"/>
  <c r="AN26" i="20" s="1"/>
  <c r="AI26" i="20"/>
  <c r="AF26" i="20"/>
  <c r="AH26" i="20" s="1"/>
  <c r="AA26" i="20"/>
  <c r="W26" i="20"/>
  <c r="Y26" i="20" s="1"/>
  <c r="T26" i="20"/>
  <c r="Q26" i="20"/>
  <c r="S26" i="20" s="1"/>
  <c r="K26" i="20"/>
  <c r="M26" i="20" s="1"/>
  <c r="H26" i="20"/>
  <c r="AD26" i="20"/>
  <c r="E26" i="20"/>
  <c r="G26" i="20" s="1"/>
  <c r="AX25" i="20"/>
  <c r="AZ25" i="20" s="1"/>
  <c r="AU25" i="20"/>
  <c r="AW25" i="20" s="1"/>
  <c r="AR25" i="20"/>
  <c r="AT25" i="20" s="1"/>
  <c r="AP25" i="20"/>
  <c r="AL25" i="20"/>
  <c r="AN25" i="20" s="1"/>
  <c r="AI25" i="20"/>
  <c r="AF25" i="20"/>
  <c r="AH25" i="20" s="1"/>
  <c r="AD25" i="20"/>
  <c r="AA25" i="20"/>
  <c r="W25" i="20"/>
  <c r="Y25" i="20" s="1"/>
  <c r="T25" i="20"/>
  <c r="Q25" i="20"/>
  <c r="S25" i="20" s="1"/>
  <c r="O25" i="20"/>
  <c r="K25" i="20"/>
  <c r="M25" i="20" s="1"/>
  <c r="H25" i="20"/>
  <c r="J25" i="20" s="1"/>
  <c r="E25" i="20"/>
  <c r="AX24" i="20"/>
  <c r="AZ24" i="20" s="1"/>
  <c r="AU24" i="20"/>
  <c r="AW24" i="20" s="1"/>
  <c r="AR24" i="20"/>
  <c r="AT24" i="20" s="1"/>
  <c r="AP24" i="20"/>
  <c r="AL24" i="20"/>
  <c r="AN24" i="20" s="1"/>
  <c r="AI24" i="20"/>
  <c r="AK24" i="20" s="1"/>
  <c r="AF24" i="20"/>
  <c r="AH24" i="20" s="1"/>
  <c r="AA24" i="20"/>
  <c r="W24" i="20"/>
  <c r="Y24" i="20" s="1"/>
  <c r="T24" i="20"/>
  <c r="V24" i="20" s="1"/>
  <c r="Q24" i="20"/>
  <c r="K24" i="20"/>
  <c r="M24" i="20" s="1"/>
  <c r="H24" i="20"/>
  <c r="E24" i="20"/>
  <c r="AX23" i="20"/>
  <c r="AZ23" i="20" s="1"/>
  <c r="AU23" i="20"/>
  <c r="AW23" i="20" s="1"/>
  <c r="AR23" i="20"/>
  <c r="AT23" i="20" s="1"/>
  <c r="AP23" i="20"/>
  <c r="AL23" i="20"/>
  <c r="AN23" i="20" s="1"/>
  <c r="AI23" i="20"/>
  <c r="AK23" i="20" s="1"/>
  <c r="AF23" i="20"/>
  <c r="AD23" i="20"/>
  <c r="AA23" i="20"/>
  <c r="W23" i="20"/>
  <c r="Y23" i="20" s="1"/>
  <c r="T23" i="20"/>
  <c r="V23" i="20" s="1"/>
  <c r="Q23" i="20"/>
  <c r="O23" i="20"/>
  <c r="K23" i="20"/>
  <c r="M23" i="20" s="1"/>
  <c r="H23" i="20"/>
  <c r="J23" i="20" s="1"/>
  <c r="E23" i="20"/>
  <c r="G23" i="20" s="1"/>
  <c r="AX22" i="20"/>
  <c r="AZ22" i="20" s="1"/>
  <c r="AU22" i="20"/>
  <c r="AW22" i="20" s="1"/>
  <c r="AR22" i="20"/>
  <c r="AT22" i="20" s="1"/>
  <c r="AP22" i="20"/>
  <c r="AL22" i="20"/>
  <c r="AN22" i="20" s="1"/>
  <c r="AI22" i="20"/>
  <c r="AK22" i="20" s="1"/>
  <c r="AF22" i="20"/>
  <c r="AH22" i="20" s="1"/>
  <c r="AA22" i="20"/>
  <c r="W22" i="20"/>
  <c r="Y22" i="20" s="1"/>
  <c r="T22" i="20"/>
  <c r="V22" i="20" s="1"/>
  <c r="Q22" i="20"/>
  <c r="S22" i="20" s="1"/>
  <c r="K22" i="20"/>
  <c r="M22" i="20" s="1"/>
  <c r="H22" i="20"/>
  <c r="J22" i="20" s="1"/>
  <c r="AD22" i="20"/>
  <c r="E22" i="20"/>
  <c r="G22" i="20" s="1"/>
  <c r="AX21" i="20"/>
  <c r="AZ21" i="20" s="1"/>
  <c r="AU21" i="20"/>
  <c r="AW21" i="20" s="1"/>
  <c r="AR21" i="20"/>
  <c r="AT21" i="20" s="1"/>
  <c r="AP21" i="20"/>
  <c r="AL21" i="20"/>
  <c r="AN21" i="20" s="1"/>
  <c r="AI21" i="20"/>
  <c r="AK21" i="20" s="1"/>
  <c r="AF21" i="20"/>
  <c r="AH21" i="20" s="1"/>
  <c r="AD21" i="20"/>
  <c r="AA21" i="20"/>
  <c r="W21" i="20"/>
  <c r="Y21" i="20" s="1"/>
  <c r="T21" i="20"/>
  <c r="V21" i="20" s="1"/>
  <c r="Q21" i="20"/>
  <c r="S21" i="20" s="1"/>
  <c r="O21" i="20"/>
  <c r="K21" i="20"/>
  <c r="M21" i="20" s="1"/>
  <c r="H21" i="20"/>
  <c r="J21" i="20" s="1"/>
  <c r="E21" i="20"/>
  <c r="AX20" i="20"/>
  <c r="AZ20" i="20" s="1"/>
  <c r="AU20" i="20"/>
  <c r="AW20" i="20" s="1"/>
  <c r="AR20" i="20"/>
  <c r="AT20" i="20" s="1"/>
  <c r="AP20" i="20"/>
  <c r="AL20" i="20"/>
  <c r="AN20" i="20" s="1"/>
  <c r="AI20" i="20"/>
  <c r="AK20" i="20" s="1"/>
  <c r="AF20" i="20"/>
  <c r="AA20" i="20"/>
  <c r="W20" i="20"/>
  <c r="Y20" i="20" s="1"/>
  <c r="T20" i="20"/>
  <c r="V20" i="20" s="1"/>
  <c r="Q20" i="20"/>
  <c r="S20" i="20" s="1"/>
  <c r="K20" i="20"/>
  <c r="M20" i="20" s="1"/>
  <c r="H20" i="20"/>
  <c r="E20" i="20"/>
  <c r="AX19" i="20"/>
  <c r="AZ19" i="20" s="1"/>
  <c r="AU19" i="20"/>
  <c r="AW19" i="20" s="1"/>
  <c r="AR19" i="20"/>
  <c r="AT19" i="20" s="1"/>
  <c r="AP19" i="20"/>
  <c r="AL19" i="20"/>
  <c r="AI19" i="20"/>
  <c r="AK19" i="20" s="1"/>
  <c r="AF19" i="20"/>
  <c r="AH19" i="20" s="1"/>
  <c r="AD19" i="20"/>
  <c r="AA19" i="20"/>
  <c r="W19" i="20"/>
  <c r="Y19" i="20" s="1"/>
  <c r="T19" i="20"/>
  <c r="Q19" i="20"/>
  <c r="S19" i="20" s="1"/>
  <c r="O19" i="20"/>
  <c r="K19" i="20"/>
  <c r="M19" i="20" s="1"/>
  <c r="H19" i="20"/>
  <c r="J19" i="20" s="1"/>
  <c r="E19" i="20"/>
  <c r="G19" i="20" s="1"/>
  <c r="AX18" i="20"/>
  <c r="AZ18" i="20" s="1"/>
  <c r="AU18" i="20"/>
  <c r="AW18" i="20" s="1"/>
  <c r="AR18" i="20"/>
  <c r="AT18" i="20" s="1"/>
  <c r="AP18" i="20"/>
  <c r="AL18" i="20"/>
  <c r="AN18" i="20" s="1"/>
  <c r="AI18" i="20"/>
  <c r="AF18" i="20"/>
  <c r="AH18" i="20" s="1"/>
  <c r="AA18" i="20"/>
  <c r="W18" i="20"/>
  <c r="Y18" i="20" s="1"/>
  <c r="T18" i="20"/>
  <c r="V18" i="20" s="1"/>
  <c r="Q18" i="20"/>
  <c r="S18" i="20" s="1"/>
  <c r="K18" i="20"/>
  <c r="M18" i="20" s="1"/>
  <c r="H18" i="20"/>
  <c r="E18" i="20"/>
  <c r="G18" i="20" s="1"/>
  <c r="AX17" i="20"/>
  <c r="AZ17" i="20" s="1"/>
  <c r="AU17" i="20"/>
  <c r="AW17" i="20" s="1"/>
  <c r="AR17" i="20"/>
  <c r="AT17" i="20" s="1"/>
  <c r="AP17" i="20"/>
  <c r="AL17" i="20"/>
  <c r="AI17" i="20"/>
  <c r="AK17" i="20" s="1"/>
  <c r="AF17" i="20"/>
  <c r="AH17" i="20" s="1"/>
  <c r="AD17" i="20"/>
  <c r="AA17" i="20"/>
  <c r="W17" i="20"/>
  <c r="Y17" i="20" s="1"/>
  <c r="T17" i="20"/>
  <c r="Q17" i="20"/>
  <c r="S17" i="20" s="1"/>
  <c r="O17" i="20"/>
  <c r="K17" i="20"/>
  <c r="M17" i="20" s="1"/>
  <c r="H17" i="20"/>
  <c r="J17" i="20" s="1"/>
  <c r="E17" i="20"/>
  <c r="G17" i="20" s="1"/>
  <c r="AX16" i="20"/>
  <c r="AZ16" i="20" s="1"/>
  <c r="AU16" i="20"/>
  <c r="AW16" i="20" s="1"/>
  <c r="AR16" i="20"/>
  <c r="AT16" i="20" s="1"/>
  <c r="AP16" i="20"/>
  <c r="AL16" i="20"/>
  <c r="AN16" i="20" s="1"/>
  <c r="AI16" i="20"/>
  <c r="AK16" i="20" s="1"/>
  <c r="AF16" i="20"/>
  <c r="AA16" i="20"/>
  <c r="W16" i="20"/>
  <c r="Y16" i="20" s="1"/>
  <c r="T16" i="20"/>
  <c r="V16" i="20" s="1"/>
  <c r="Q16" i="20"/>
  <c r="S16" i="20" s="1"/>
  <c r="K16" i="20"/>
  <c r="M16" i="20" s="1"/>
  <c r="H16" i="20"/>
  <c r="E16" i="20"/>
  <c r="AX15" i="20"/>
  <c r="AZ15" i="20" s="1"/>
  <c r="AU15" i="20"/>
  <c r="AW15" i="20" s="1"/>
  <c r="AR15" i="20"/>
  <c r="AT15" i="20" s="1"/>
  <c r="AP15" i="20"/>
  <c r="AL15" i="20"/>
  <c r="AI15" i="20"/>
  <c r="AK15" i="20" s="1"/>
  <c r="AF15" i="20"/>
  <c r="AH15" i="20" s="1"/>
  <c r="AD15" i="20"/>
  <c r="AA15" i="20"/>
  <c r="W15" i="20"/>
  <c r="Y15" i="20" s="1"/>
  <c r="T15" i="20"/>
  <c r="Q15" i="20"/>
  <c r="S15" i="20" s="1"/>
  <c r="O15" i="20"/>
  <c r="K15" i="20"/>
  <c r="M15" i="20" s="1"/>
  <c r="H15" i="20"/>
  <c r="J15" i="20" s="1"/>
  <c r="E15" i="20"/>
  <c r="G15" i="20" s="1"/>
  <c r="AX14" i="20"/>
  <c r="AZ14" i="20" s="1"/>
  <c r="AU14" i="20"/>
  <c r="AW14" i="20" s="1"/>
  <c r="AR14" i="20"/>
  <c r="AT14" i="20" s="1"/>
  <c r="AP14" i="20"/>
  <c r="AL14" i="20"/>
  <c r="AN14" i="20" s="1"/>
  <c r="AI14" i="20"/>
  <c r="AF14" i="20"/>
  <c r="AH14" i="20" s="1"/>
  <c r="AA14" i="20"/>
  <c r="W14" i="20"/>
  <c r="Y14" i="20" s="1"/>
  <c r="T14" i="20"/>
  <c r="V14" i="20" s="1"/>
  <c r="Q14" i="20"/>
  <c r="S14" i="20" s="1"/>
  <c r="K14" i="20"/>
  <c r="M14" i="20" s="1"/>
  <c r="H14" i="20"/>
  <c r="E14" i="20"/>
  <c r="G14" i="20" s="1"/>
  <c r="AX13" i="20"/>
  <c r="AZ13" i="20" s="1"/>
  <c r="AU13" i="20"/>
  <c r="AW13" i="20" s="1"/>
  <c r="AR13" i="20"/>
  <c r="AT13" i="20" s="1"/>
  <c r="AP13" i="20"/>
  <c r="AL13" i="20"/>
  <c r="AI13" i="20"/>
  <c r="AK13" i="20" s="1"/>
  <c r="AF13" i="20"/>
  <c r="AH13" i="20" s="1"/>
  <c r="AD13" i="20"/>
  <c r="AA13" i="20"/>
  <c r="W13" i="20"/>
  <c r="Y13" i="20" s="1"/>
  <c r="T13" i="20"/>
  <c r="Q13" i="20"/>
  <c r="S13" i="20" s="1"/>
  <c r="O13" i="20"/>
  <c r="K13" i="20"/>
  <c r="M13" i="20" s="1"/>
  <c r="H13" i="20"/>
  <c r="J13" i="20" s="1"/>
  <c r="E13" i="20"/>
  <c r="G13" i="20" s="1"/>
  <c r="AX12" i="20"/>
  <c r="AZ12" i="20" s="1"/>
  <c r="AU12" i="20"/>
  <c r="AW12" i="20" s="1"/>
  <c r="AR12" i="20"/>
  <c r="AT12" i="20" s="1"/>
  <c r="AP12" i="20"/>
  <c r="AL12" i="20"/>
  <c r="AN12" i="20" s="1"/>
  <c r="AI12" i="20"/>
  <c r="AK12" i="20" s="1"/>
  <c r="AF12" i="20"/>
  <c r="AA12" i="20"/>
  <c r="W12" i="20"/>
  <c r="Y12" i="20" s="1"/>
  <c r="T12" i="20"/>
  <c r="V12" i="20" s="1"/>
  <c r="Q12" i="20"/>
  <c r="S12" i="20" s="1"/>
  <c r="K12" i="20"/>
  <c r="M12" i="20" s="1"/>
  <c r="H12" i="20"/>
  <c r="E12" i="20"/>
  <c r="AX11" i="20"/>
  <c r="AZ11" i="20" s="1"/>
  <c r="AU11" i="20"/>
  <c r="AW11" i="20" s="1"/>
  <c r="AR11" i="20"/>
  <c r="AT11" i="20" s="1"/>
  <c r="AP11" i="20"/>
  <c r="AL11" i="20"/>
  <c r="AI11" i="20"/>
  <c r="AK11" i="20" s="1"/>
  <c r="AF11" i="20"/>
  <c r="AH11" i="20" s="1"/>
  <c r="AD11" i="20"/>
  <c r="AA11" i="20"/>
  <c r="W11" i="20"/>
  <c r="Y11" i="20" s="1"/>
  <c r="T11" i="20"/>
  <c r="Q11" i="20"/>
  <c r="S11" i="20" s="1"/>
  <c r="O11" i="20"/>
  <c r="K11" i="20"/>
  <c r="M11" i="20" s="1"/>
  <c r="H11" i="20"/>
  <c r="J11" i="20" s="1"/>
  <c r="E11" i="20"/>
  <c r="G11" i="20" s="1"/>
  <c r="AX10" i="20"/>
  <c r="AZ10" i="20" s="1"/>
  <c r="AU10" i="20"/>
  <c r="AW10" i="20" s="1"/>
  <c r="AR10" i="20"/>
  <c r="AT10" i="20" s="1"/>
  <c r="AP10" i="20"/>
  <c r="AL10" i="20"/>
  <c r="AN10" i="20" s="1"/>
  <c r="AI10" i="20"/>
  <c r="AF10" i="20"/>
  <c r="AH10" i="20" s="1"/>
  <c r="AA10" i="20"/>
  <c r="W10" i="20"/>
  <c r="Y10" i="20" s="1"/>
  <c r="T10" i="20"/>
  <c r="V10" i="20" s="1"/>
  <c r="Q10" i="20"/>
  <c r="S10" i="20" s="1"/>
  <c r="K10" i="20"/>
  <c r="M10" i="20" s="1"/>
  <c r="H10" i="20"/>
  <c r="E10" i="20"/>
  <c r="G10" i="20" s="1"/>
  <c r="AX9" i="20"/>
  <c r="AZ9" i="20" s="1"/>
  <c r="AU9" i="20"/>
  <c r="AW9" i="20" s="1"/>
  <c r="AR9" i="20"/>
  <c r="AT9" i="20" s="1"/>
  <c r="AP9" i="20"/>
  <c r="AL9" i="20"/>
  <c r="AI9" i="20"/>
  <c r="AK9" i="20" s="1"/>
  <c r="AF9" i="20"/>
  <c r="AH9" i="20" s="1"/>
  <c r="AD9" i="20"/>
  <c r="AA9" i="20"/>
  <c r="W9" i="20"/>
  <c r="Y9" i="20" s="1"/>
  <c r="T9" i="20"/>
  <c r="Q9" i="20"/>
  <c r="S9" i="20" s="1"/>
  <c r="O9" i="20"/>
  <c r="K9" i="20"/>
  <c r="M9" i="20" s="1"/>
  <c r="H9" i="20"/>
  <c r="J9" i="20" s="1"/>
  <c r="E9" i="20"/>
  <c r="G9" i="20" s="1"/>
  <c r="AX8" i="20"/>
  <c r="AZ8" i="20" s="1"/>
  <c r="AU8" i="20"/>
  <c r="AW8" i="20" s="1"/>
  <c r="AR8" i="20"/>
  <c r="AT8" i="20" s="1"/>
  <c r="AP8" i="20"/>
  <c r="AL8" i="20"/>
  <c r="AN8" i="20" s="1"/>
  <c r="AI8" i="20"/>
  <c r="AK8" i="20" s="1"/>
  <c r="AF8" i="20"/>
  <c r="AA8" i="20"/>
  <c r="W8" i="20"/>
  <c r="Y8" i="20" s="1"/>
  <c r="T8" i="20"/>
  <c r="V8" i="20" s="1"/>
  <c r="Q8" i="20"/>
  <c r="S8" i="20" s="1"/>
  <c r="K8" i="20"/>
  <c r="M8" i="20" s="1"/>
  <c r="H8" i="20"/>
  <c r="E8" i="20"/>
  <c r="AX7" i="20"/>
  <c r="AZ7" i="20" s="1"/>
  <c r="AU7" i="20"/>
  <c r="AW7" i="20" s="1"/>
  <c r="AR7" i="20"/>
  <c r="AT7" i="20" s="1"/>
  <c r="AP7" i="20"/>
  <c r="AL7" i="20"/>
  <c r="AI7" i="20"/>
  <c r="AK7" i="20" s="1"/>
  <c r="AF7" i="20"/>
  <c r="AH7" i="20" s="1"/>
  <c r="AD7" i="20"/>
  <c r="AA7" i="20"/>
  <c r="W7" i="20"/>
  <c r="Y7" i="20" s="1"/>
  <c r="T7" i="20"/>
  <c r="Q7" i="20"/>
  <c r="S7" i="20" s="1"/>
  <c r="O7" i="20"/>
  <c r="K7" i="20"/>
  <c r="M7" i="20" s="1"/>
  <c r="H7" i="20"/>
  <c r="J7" i="20" s="1"/>
  <c r="E7" i="20"/>
  <c r="G7" i="20" s="1"/>
  <c r="AX52" i="21"/>
  <c r="AZ52" i="21" s="1"/>
  <c r="AU52" i="21"/>
  <c r="AW52" i="21" s="1"/>
  <c r="AR52" i="21"/>
  <c r="AT52" i="21" s="1"/>
  <c r="AP52" i="21"/>
  <c r="AL52" i="21"/>
  <c r="AN52" i="21" s="1"/>
  <c r="AI52" i="21"/>
  <c r="AF52" i="21"/>
  <c r="AH52" i="21" s="1"/>
  <c r="AA52" i="21"/>
  <c r="W52" i="21"/>
  <c r="Y52" i="21" s="1"/>
  <c r="T52" i="21"/>
  <c r="V52" i="21" s="1"/>
  <c r="Q52" i="21"/>
  <c r="S52" i="21" s="1"/>
  <c r="K52" i="21"/>
  <c r="M52" i="21" s="1"/>
  <c r="H52" i="21"/>
  <c r="E52" i="21"/>
  <c r="G52" i="21" s="1"/>
  <c r="AX50" i="21"/>
  <c r="AZ50" i="21" s="1"/>
  <c r="AU50" i="21"/>
  <c r="AW50" i="21" s="1"/>
  <c r="AR50" i="21"/>
  <c r="AT50" i="21" s="1"/>
  <c r="AP50" i="21"/>
  <c r="AL50" i="21"/>
  <c r="AI50" i="21"/>
  <c r="AK50" i="21" s="1"/>
  <c r="AF50" i="21"/>
  <c r="AH50" i="21" s="1"/>
  <c r="AD50" i="21"/>
  <c r="AA50" i="21"/>
  <c r="W50" i="21"/>
  <c r="Y50" i="21" s="1"/>
  <c r="T50" i="21"/>
  <c r="Q50" i="21"/>
  <c r="S50" i="21" s="1"/>
  <c r="O50" i="21"/>
  <c r="K50" i="21"/>
  <c r="M50" i="21" s="1"/>
  <c r="H50" i="21"/>
  <c r="J50" i="21" s="1"/>
  <c r="E50" i="21"/>
  <c r="G50" i="21" s="1"/>
  <c r="AX49" i="21"/>
  <c r="AZ49" i="21" s="1"/>
  <c r="AU49" i="21"/>
  <c r="AW49" i="21" s="1"/>
  <c r="AR49" i="21"/>
  <c r="AT49" i="21" s="1"/>
  <c r="AP49" i="21"/>
  <c r="AL49" i="21"/>
  <c r="AN49" i="21" s="1"/>
  <c r="AI49" i="21"/>
  <c r="AK49" i="21" s="1"/>
  <c r="AF49" i="21"/>
  <c r="AA49" i="21"/>
  <c r="W49" i="21"/>
  <c r="Y49" i="21" s="1"/>
  <c r="T49" i="21"/>
  <c r="V49" i="21" s="1"/>
  <c r="Q49" i="21"/>
  <c r="S49" i="21" s="1"/>
  <c r="K49" i="21"/>
  <c r="M49" i="21" s="1"/>
  <c r="H49" i="21"/>
  <c r="E49" i="21"/>
  <c r="AX48" i="21"/>
  <c r="AZ48" i="21" s="1"/>
  <c r="AU48" i="21"/>
  <c r="AW48" i="21" s="1"/>
  <c r="AR48" i="21"/>
  <c r="AT48" i="21" s="1"/>
  <c r="AP48" i="21"/>
  <c r="AL48" i="21"/>
  <c r="AI48" i="21"/>
  <c r="AK48" i="21" s="1"/>
  <c r="AF48" i="21"/>
  <c r="AH48" i="21" s="1"/>
  <c r="AD48" i="21"/>
  <c r="AA48" i="21"/>
  <c r="W48" i="21"/>
  <c r="Y48" i="21" s="1"/>
  <c r="T48" i="21"/>
  <c r="V48" i="21" s="1"/>
  <c r="Q48" i="21"/>
  <c r="O48" i="21"/>
  <c r="K48" i="21"/>
  <c r="M48" i="21" s="1"/>
  <c r="H48" i="21"/>
  <c r="J48" i="21" s="1"/>
  <c r="E48" i="21"/>
  <c r="G48" i="21" s="1"/>
  <c r="AX47" i="21"/>
  <c r="AZ47" i="21" s="1"/>
  <c r="AU47" i="21"/>
  <c r="AW47" i="21" s="1"/>
  <c r="AR47" i="21"/>
  <c r="AT47" i="21" s="1"/>
  <c r="AP47" i="21"/>
  <c r="AL47" i="21"/>
  <c r="AN47" i="21" s="1"/>
  <c r="AI47" i="21"/>
  <c r="AF47" i="21"/>
  <c r="AH47" i="21" s="1"/>
  <c r="AA47" i="21"/>
  <c r="W47" i="21"/>
  <c r="Y47" i="21" s="1"/>
  <c r="T47" i="21"/>
  <c r="V47" i="21" s="1"/>
  <c r="Q47" i="21"/>
  <c r="S47" i="21" s="1"/>
  <c r="K47" i="21"/>
  <c r="M47" i="21" s="1"/>
  <c r="H47" i="21"/>
  <c r="J47" i="21" s="1"/>
  <c r="AD47" i="21"/>
  <c r="E47" i="21"/>
  <c r="G47" i="21" s="1"/>
  <c r="AX46" i="21"/>
  <c r="AZ46" i="21" s="1"/>
  <c r="AU46" i="21"/>
  <c r="AW46" i="21" s="1"/>
  <c r="AR46" i="21"/>
  <c r="AT46" i="21" s="1"/>
  <c r="AP46" i="21"/>
  <c r="AL46" i="21"/>
  <c r="AN46" i="21" s="1"/>
  <c r="AI46" i="21"/>
  <c r="AK46" i="21" s="1"/>
  <c r="AF46" i="21"/>
  <c r="AH46" i="21" s="1"/>
  <c r="AD46" i="21"/>
  <c r="AA46" i="21"/>
  <c r="W46" i="21"/>
  <c r="Y46" i="21" s="1"/>
  <c r="T46" i="21"/>
  <c r="V46" i="21" s="1"/>
  <c r="Q46" i="21"/>
  <c r="S46" i="21" s="1"/>
  <c r="O46" i="21"/>
  <c r="K46" i="21"/>
  <c r="M46" i="21" s="1"/>
  <c r="H46" i="21"/>
  <c r="J46" i="21" s="1"/>
  <c r="E46" i="21"/>
  <c r="G46" i="21" s="1"/>
  <c r="AX45" i="21"/>
  <c r="AZ45" i="21" s="1"/>
  <c r="AU45" i="21"/>
  <c r="AW45" i="21" s="1"/>
  <c r="AR45" i="21"/>
  <c r="AT45" i="21" s="1"/>
  <c r="AP45" i="21"/>
  <c r="AL45" i="21"/>
  <c r="AN45" i="21" s="1"/>
  <c r="AI45" i="21"/>
  <c r="AK45" i="21" s="1"/>
  <c r="AF45" i="21"/>
  <c r="AA45" i="21"/>
  <c r="W45" i="21"/>
  <c r="Y45" i="21" s="1"/>
  <c r="T45" i="21"/>
  <c r="V45" i="21" s="1"/>
  <c r="Q45" i="21"/>
  <c r="K45" i="21"/>
  <c r="H45" i="21"/>
  <c r="J45" i="21" s="1"/>
  <c r="E45" i="21"/>
  <c r="AX44" i="21"/>
  <c r="AZ44" i="21" s="1"/>
  <c r="AU44" i="21"/>
  <c r="AW44" i="21" s="1"/>
  <c r="AR44" i="21"/>
  <c r="AT44" i="21" s="1"/>
  <c r="AP44" i="21"/>
  <c r="AL44" i="21"/>
  <c r="AN44" i="21" s="1"/>
  <c r="AI44" i="21"/>
  <c r="AK44" i="21" s="1"/>
  <c r="AF44" i="21"/>
  <c r="AD44" i="21"/>
  <c r="AA44" i="21"/>
  <c r="W44" i="21"/>
  <c r="Y44" i="21" s="1"/>
  <c r="T44" i="21"/>
  <c r="V44" i="21" s="1"/>
  <c r="Q44" i="21"/>
  <c r="O44" i="21"/>
  <c r="K44" i="21"/>
  <c r="M44" i="21" s="1"/>
  <c r="H44" i="21"/>
  <c r="E44" i="21"/>
  <c r="G44" i="21" s="1"/>
  <c r="AX43" i="21"/>
  <c r="AZ43" i="21" s="1"/>
  <c r="AU43" i="21"/>
  <c r="AW43" i="21" s="1"/>
  <c r="AR43" i="21"/>
  <c r="AT43" i="21" s="1"/>
  <c r="AP43" i="21"/>
  <c r="AL43" i="21"/>
  <c r="AN43" i="21" s="1"/>
  <c r="AI43" i="21"/>
  <c r="AK43" i="21" s="1"/>
  <c r="AF43" i="21"/>
  <c r="AA43" i="21"/>
  <c r="W43" i="21"/>
  <c r="Y43" i="21" s="1"/>
  <c r="T43" i="21"/>
  <c r="V43" i="21" s="1"/>
  <c r="Q43" i="21"/>
  <c r="S43" i="21" s="1"/>
  <c r="K43" i="21"/>
  <c r="M43" i="21" s="1"/>
  <c r="H43" i="21"/>
  <c r="J43" i="21" s="1"/>
  <c r="E43" i="21"/>
  <c r="AX42" i="21"/>
  <c r="AZ42" i="21" s="1"/>
  <c r="AU42" i="21"/>
  <c r="AW42" i="21" s="1"/>
  <c r="AR42" i="21"/>
  <c r="AT42" i="21" s="1"/>
  <c r="AP42" i="21"/>
  <c r="AL42" i="21"/>
  <c r="AN42" i="21" s="1"/>
  <c r="AI42" i="21"/>
  <c r="AK42" i="21" s="1"/>
  <c r="AF42" i="21"/>
  <c r="AH42" i="21" s="1"/>
  <c r="AD42" i="21"/>
  <c r="AA42" i="21"/>
  <c r="W42" i="21"/>
  <c r="Y42" i="21" s="1"/>
  <c r="T42" i="21"/>
  <c r="V42" i="21" s="1"/>
  <c r="Q42" i="21"/>
  <c r="S42" i="21" s="1"/>
  <c r="K42" i="21"/>
  <c r="M42" i="21" s="1"/>
  <c r="H42" i="21"/>
  <c r="J42" i="21" s="1"/>
  <c r="O42" i="21"/>
  <c r="E42" i="21"/>
  <c r="AX41" i="21"/>
  <c r="AZ41" i="21" s="1"/>
  <c r="AU41" i="21"/>
  <c r="AW41" i="21" s="1"/>
  <c r="AR41" i="21"/>
  <c r="AT41" i="21" s="1"/>
  <c r="AP41" i="21"/>
  <c r="AL41" i="21"/>
  <c r="AN41" i="21" s="1"/>
  <c r="AI41" i="21"/>
  <c r="AK41" i="21" s="1"/>
  <c r="AF41" i="21"/>
  <c r="AA41" i="21"/>
  <c r="W41" i="21"/>
  <c r="Y41" i="21" s="1"/>
  <c r="T41" i="21"/>
  <c r="V41" i="21" s="1"/>
  <c r="Q41" i="21"/>
  <c r="K41" i="21"/>
  <c r="M41" i="21" s="1"/>
  <c r="H41" i="21"/>
  <c r="J41" i="21" s="1"/>
  <c r="E41" i="21"/>
  <c r="G41" i="21" s="1"/>
  <c r="AX40" i="21"/>
  <c r="AZ40" i="21" s="1"/>
  <c r="AU40" i="21"/>
  <c r="AW40" i="21" s="1"/>
  <c r="AR40" i="21"/>
  <c r="AT40" i="21" s="1"/>
  <c r="AP40" i="21"/>
  <c r="AL40" i="21"/>
  <c r="AN40" i="21" s="1"/>
  <c r="AI40" i="21"/>
  <c r="AK40" i="21" s="1"/>
  <c r="AF40" i="21"/>
  <c r="AD40" i="21"/>
  <c r="AA40" i="21"/>
  <c r="W40" i="21"/>
  <c r="Y40" i="21" s="1"/>
  <c r="T40" i="21"/>
  <c r="V40" i="21" s="1"/>
  <c r="Q40" i="21"/>
  <c r="O40" i="21"/>
  <c r="K40" i="21"/>
  <c r="M40" i="21" s="1"/>
  <c r="H40" i="21"/>
  <c r="J40" i="21" s="1"/>
  <c r="E40" i="21"/>
  <c r="AX39" i="21"/>
  <c r="AZ39" i="21" s="1"/>
  <c r="AU39" i="21"/>
  <c r="AW39" i="21" s="1"/>
  <c r="AR39" i="21"/>
  <c r="AT39" i="21" s="1"/>
  <c r="AP39" i="21"/>
  <c r="AL39" i="21"/>
  <c r="AN39" i="21" s="1"/>
  <c r="AI39" i="21"/>
  <c r="AF39" i="21"/>
  <c r="AH39" i="21" s="1"/>
  <c r="AA39" i="21"/>
  <c r="W39" i="21"/>
  <c r="Y39" i="21" s="1"/>
  <c r="T39" i="21"/>
  <c r="Q39" i="21"/>
  <c r="S39" i="21" s="1"/>
  <c r="K39" i="21"/>
  <c r="M39" i="21" s="1"/>
  <c r="H39" i="21"/>
  <c r="J39" i="21" s="1"/>
  <c r="AD39" i="21"/>
  <c r="E39" i="21"/>
  <c r="G39" i="21" s="1"/>
  <c r="AX38" i="21"/>
  <c r="AZ38" i="21" s="1"/>
  <c r="AU38" i="21"/>
  <c r="AW38" i="21" s="1"/>
  <c r="AR38" i="21"/>
  <c r="AT38" i="21" s="1"/>
  <c r="AP38" i="21"/>
  <c r="AL38" i="21"/>
  <c r="AN38" i="21" s="1"/>
  <c r="AI38" i="21"/>
  <c r="AK38" i="21" s="1"/>
  <c r="AF38" i="21"/>
  <c r="AH38" i="21" s="1"/>
  <c r="AD38" i="21"/>
  <c r="AA38" i="21"/>
  <c r="W38" i="21"/>
  <c r="Y38" i="21" s="1"/>
  <c r="T38" i="21"/>
  <c r="V38" i="21" s="1"/>
  <c r="Q38" i="21"/>
  <c r="S38" i="21" s="1"/>
  <c r="O38" i="21"/>
  <c r="K38" i="21"/>
  <c r="M38" i="21" s="1"/>
  <c r="H38" i="21"/>
  <c r="J38" i="21" s="1"/>
  <c r="E38" i="21"/>
  <c r="G38" i="21" s="1"/>
  <c r="AX37" i="21"/>
  <c r="AZ37" i="21" s="1"/>
  <c r="AU37" i="21"/>
  <c r="AW37" i="21" s="1"/>
  <c r="AR37" i="21"/>
  <c r="AT37" i="21" s="1"/>
  <c r="AP37" i="21"/>
  <c r="AL37" i="21"/>
  <c r="AN37" i="21" s="1"/>
  <c r="AI37" i="21"/>
  <c r="AK37" i="21" s="1"/>
  <c r="AF37" i="21"/>
  <c r="AA37" i="21"/>
  <c r="W37" i="21"/>
  <c r="Y37" i="21" s="1"/>
  <c r="T37" i="21"/>
  <c r="V37" i="21" s="1"/>
  <c r="Q37" i="21"/>
  <c r="K37" i="21"/>
  <c r="H37" i="21"/>
  <c r="J37" i="21" s="1"/>
  <c r="E37" i="21"/>
  <c r="AX36" i="21"/>
  <c r="AZ36" i="21" s="1"/>
  <c r="AU36" i="21"/>
  <c r="AW36" i="21" s="1"/>
  <c r="AR36" i="21"/>
  <c r="AT36" i="21" s="1"/>
  <c r="AP36" i="21"/>
  <c r="AL36" i="21"/>
  <c r="AN36" i="21" s="1"/>
  <c r="AI36" i="21"/>
  <c r="AK36" i="21" s="1"/>
  <c r="AF36" i="21"/>
  <c r="AD36" i="21"/>
  <c r="AA36" i="21"/>
  <c r="W36" i="21"/>
  <c r="Y36" i="21" s="1"/>
  <c r="T36" i="21"/>
  <c r="V36" i="21" s="1"/>
  <c r="Q36" i="21"/>
  <c r="O36" i="21"/>
  <c r="K36" i="21"/>
  <c r="M36" i="21" s="1"/>
  <c r="H36" i="21"/>
  <c r="E36" i="21"/>
  <c r="G36" i="21" s="1"/>
  <c r="AX35" i="21"/>
  <c r="AZ35" i="21" s="1"/>
  <c r="AU35" i="21"/>
  <c r="AW35" i="21" s="1"/>
  <c r="AR35" i="21"/>
  <c r="AT35" i="21" s="1"/>
  <c r="AP35" i="21"/>
  <c r="AL35" i="21"/>
  <c r="AN35" i="21" s="1"/>
  <c r="AI35" i="21"/>
  <c r="AK35" i="21" s="1"/>
  <c r="AF35" i="21"/>
  <c r="AA35" i="21"/>
  <c r="W35" i="21"/>
  <c r="Y35" i="21" s="1"/>
  <c r="T35" i="21"/>
  <c r="V35" i="21" s="1"/>
  <c r="Q35" i="21"/>
  <c r="S35" i="21" s="1"/>
  <c r="K35" i="21"/>
  <c r="M35" i="21" s="1"/>
  <c r="H35" i="21"/>
  <c r="J35" i="21" s="1"/>
  <c r="E35" i="21"/>
  <c r="AX34" i="21"/>
  <c r="AZ34" i="21" s="1"/>
  <c r="AU34" i="21"/>
  <c r="AW34" i="21" s="1"/>
  <c r="AR34" i="21"/>
  <c r="AT34" i="21" s="1"/>
  <c r="AP34" i="21"/>
  <c r="AL34" i="21"/>
  <c r="AN34" i="21" s="1"/>
  <c r="AI34" i="21"/>
  <c r="AK34" i="21" s="1"/>
  <c r="AF34" i="21"/>
  <c r="AH34" i="21" s="1"/>
  <c r="AD34" i="21"/>
  <c r="AA34" i="21"/>
  <c r="W34" i="21"/>
  <c r="Y34" i="21" s="1"/>
  <c r="T34" i="21"/>
  <c r="V34" i="21" s="1"/>
  <c r="Q34" i="21"/>
  <c r="S34" i="21" s="1"/>
  <c r="K34" i="21"/>
  <c r="M34" i="21" s="1"/>
  <c r="H34" i="21"/>
  <c r="J34" i="21" s="1"/>
  <c r="O34" i="21"/>
  <c r="E34" i="21"/>
  <c r="AX33" i="21"/>
  <c r="AZ33" i="21" s="1"/>
  <c r="AU33" i="21"/>
  <c r="AW33" i="21" s="1"/>
  <c r="AR33" i="21"/>
  <c r="AT33" i="21" s="1"/>
  <c r="AP33" i="21"/>
  <c r="AL33" i="21"/>
  <c r="AN33" i="21" s="1"/>
  <c r="AI33" i="21"/>
  <c r="AK33" i="21" s="1"/>
  <c r="AF33" i="21"/>
  <c r="AA33" i="21"/>
  <c r="W33" i="21"/>
  <c r="Y33" i="21" s="1"/>
  <c r="T33" i="21"/>
  <c r="V33" i="21" s="1"/>
  <c r="Q33" i="21"/>
  <c r="K33" i="21"/>
  <c r="M33" i="21" s="1"/>
  <c r="H33" i="21"/>
  <c r="J33" i="21" s="1"/>
  <c r="E33" i="21"/>
  <c r="AX32" i="21"/>
  <c r="AZ32" i="21" s="1"/>
  <c r="AU32" i="21"/>
  <c r="AW32" i="21" s="1"/>
  <c r="AR32" i="21"/>
  <c r="AT32" i="21" s="1"/>
  <c r="AP32" i="21"/>
  <c r="AL32" i="21"/>
  <c r="AN32" i="21" s="1"/>
  <c r="AI32" i="21"/>
  <c r="AK32" i="21" s="1"/>
  <c r="AF32" i="21"/>
  <c r="AA32" i="21"/>
  <c r="W32" i="21"/>
  <c r="Y32" i="21" s="1"/>
  <c r="T32" i="21"/>
  <c r="V32" i="21" s="1"/>
  <c r="Q32" i="21"/>
  <c r="O32" i="21"/>
  <c r="K32" i="21"/>
  <c r="M32" i="21" s="1"/>
  <c r="H32" i="21"/>
  <c r="J32" i="21" s="1"/>
  <c r="AD32" i="21"/>
  <c r="E32" i="21"/>
  <c r="AX31" i="21"/>
  <c r="AZ31" i="21" s="1"/>
  <c r="AU31" i="21"/>
  <c r="AW31" i="21" s="1"/>
  <c r="AR31" i="21"/>
  <c r="AT31" i="21" s="1"/>
  <c r="AP31" i="21"/>
  <c r="AL31" i="21"/>
  <c r="AN31" i="21" s="1"/>
  <c r="AI31" i="21"/>
  <c r="AK31" i="21" s="1"/>
  <c r="AF31" i="21"/>
  <c r="AH31" i="21" s="1"/>
  <c r="AA31" i="21"/>
  <c r="W31" i="21"/>
  <c r="Y31" i="21" s="1"/>
  <c r="T31" i="21"/>
  <c r="V31" i="21" s="1"/>
  <c r="Q31" i="21"/>
  <c r="S31" i="21" s="1"/>
  <c r="K31" i="21"/>
  <c r="M31" i="21" s="1"/>
  <c r="H31" i="21"/>
  <c r="E31" i="21"/>
  <c r="AX30" i="21"/>
  <c r="AZ30" i="21" s="1"/>
  <c r="AU30" i="21"/>
  <c r="AW30" i="21" s="1"/>
  <c r="AR30" i="21"/>
  <c r="AT30" i="21" s="1"/>
  <c r="AP30" i="21"/>
  <c r="AL30" i="21"/>
  <c r="AN30" i="21" s="1"/>
  <c r="AI30" i="21"/>
  <c r="AK30" i="21" s="1"/>
  <c r="AF30" i="21"/>
  <c r="AD30" i="21"/>
  <c r="AA30" i="21"/>
  <c r="W30" i="21"/>
  <c r="Y30" i="21" s="1"/>
  <c r="T30" i="21"/>
  <c r="V30" i="21" s="1"/>
  <c r="Q30" i="21"/>
  <c r="O30" i="21"/>
  <c r="K30" i="21"/>
  <c r="M30" i="21" s="1"/>
  <c r="H30" i="21"/>
  <c r="J30" i="21" s="1"/>
  <c r="E30" i="21"/>
  <c r="G30" i="21" s="1"/>
  <c r="AX29" i="21"/>
  <c r="AZ29" i="21" s="1"/>
  <c r="AU29" i="21"/>
  <c r="AW29" i="21" s="1"/>
  <c r="AR29" i="21"/>
  <c r="AT29" i="21" s="1"/>
  <c r="AP29" i="21"/>
  <c r="AL29" i="21"/>
  <c r="AN29" i="21" s="1"/>
  <c r="AI29" i="21"/>
  <c r="AK29" i="21" s="1"/>
  <c r="AF29" i="21"/>
  <c r="AH29" i="21" s="1"/>
  <c r="AD29" i="21"/>
  <c r="AA29" i="21"/>
  <c r="W29" i="21"/>
  <c r="Y29" i="21" s="1"/>
  <c r="T29" i="21"/>
  <c r="V29" i="21" s="1"/>
  <c r="Q29" i="21"/>
  <c r="S29" i="21" s="1"/>
  <c r="O29" i="21"/>
  <c r="K29" i="21"/>
  <c r="M29" i="21" s="1"/>
  <c r="H29" i="21"/>
  <c r="E29" i="21"/>
  <c r="G29" i="21" s="1"/>
  <c r="AX28" i="21"/>
  <c r="AZ28" i="21" s="1"/>
  <c r="AU28" i="21"/>
  <c r="AW28" i="21" s="1"/>
  <c r="AR28" i="21"/>
  <c r="AT28" i="21" s="1"/>
  <c r="AP28" i="21"/>
  <c r="AL28" i="21"/>
  <c r="AN28" i="21" s="1"/>
  <c r="AI28" i="21"/>
  <c r="AK28" i="21" s="1"/>
  <c r="AF28" i="21"/>
  <c r="AH28" i="21" s="1"/>
  <c r="AD28" i="21"/>
  <c r="AA28" i="21"/>
  <c r="W28" i="21"/>
  <c r="Y28" i="21" s="1"/>
  <c r="T28" i="21"/>
  <c r="V28" i="21" s="1"/>
  <c r="Q28" i="21"/>
  <c r="S28" i="21" s="1"/>
  <c r="O28" i="21"/>
  <c r="K28" i="21"/>
  <c r="M28" i="21" s="1"/>
  <c r="H28" i="21"/>
  <c r="J28" i="21" s="1"/>
  <c r="E28" i="21"/>
  <c r="AX27" i="21"/>
  <c r="AZ27" i="21" s="1"/>
  <c r="AU27" i="21"/>
  <c r="AW27" i="21" s="1"/>
  <c r="AR27" i="21"/>
  <c r="AT27" i="21" s="1"/>
  <c r="AP27" i="21"/>
  <c r="AL27" i="21"/>
  <c r="AN27" i="21" s="1"/>
  <c r="AI27" i="21"/>
  <c r="AK27" i="21" s="1"/>
  <c r="AF27" i="21"/>
  <c r="AH27" i="21" s="1"/>
  <c r="AA27" i="21"/>
  <c r="W27" i="21"/>
  <c r="Y27" i="21" s="1"/>
  <c r="T27" i="21"/>
  <c r="V27" i="21" s="1"/>
  <c r="Q27" i="21"/>
  <c r="S27" i="21" s="1"/>
  <c r="K27" i="21"/>
  <c r="M27" i="21" s="1"/>
  <c r="H27" i="21"/>
  <c r="E27" i="21"/>
  <c r="AX26" i="21"/>
  <c r="AZ26" i="21" s="1"/>
  <c r="AU26" i="21"/>
  <c r="AW26" i="21" s="1"/>
  <c r="AR26" i="21"/>
  <c r="AT26" i="21" s="1"/>
  <c r="AP26" i="21"/>
  <c r="AL26" i="21"/>
  <c r="AN26" i="21" s="1"/>
  <c r="AI26" i="21"/>
  <c r="AK26" i="21" s="1"/>
  <c r="AF26" i="21"/>
  <c r="AD26" i="21"/>
  <c r="AA26" i="21"/>
  <c r="W26" i="21"/>
  <c r="Y26" i="21" s="1"/>
  <c r="T26" i="21"/>
  <c r="V26" i="21" s="1"/>
  <c r="Q26" i="21"/>
  <c r="O26" i="21"/>
  <c r="K26" i="21"/>
  <c r="M26" i="21" s="1"/>
  <c r="H26" i="21"/>
  <c r="J26" i="21" s="1"/>
  <c r="E26" i="21"/>
  <c r="G26" i="21" s="1"/>
  <c r="AX25" i="21"/>
  <c r="AZ25" i="21" s="1"/>
  <c r="AU25" i="21"/>
  <c r="AW25" i="21" s="1"/>
  <c r="AR25" i="21"/>
  <c r="AT25" i="21" s="1"/>
  <c r="AP25" i="21"/>
  <c r="AL25" i="21"/>
  <c r="AN25" i="21" s="1"/>
  <c r="AI25" i="21"/>
  <c r="AK25" i="21" s="1"/>
  <c r="AF25" i="21"/>
  <c r="AH25" i="21" s="1"/>
  <c r="AA25" i="21"/>
  <c r="W25" i="21"/>
  <c r="Y25" i="21" s="1"/>
  <c r="T25" i="21"/>
  <c r="V25" i="21" s="1"/>
  <c r="Q25" i="21"/>
  <c r="S25" i="21" s="1"/>
  <c r="K25" i="21"/>
  <c r="M25" i="21" s="1"/>
  <c r="H25" i="21"/>
  <c r="AD25" i="21"/>
  <c r="E25" i="21"/>
  <c r="G25" i="21" s="1"/>
  <c r="AX24" i="21"/>
  <c r="AZ24" i="21" s="1"/>
  <c r="AU24" i="21"/>
  <c r="AW24" i="21" s="1"/>
  <c r="AR24" i="21"/>
  <c r="AT24" i="21" s="1"/>
  <c r="AP24" i="21"/>
  <c r="AL24" i="21"/>
  <c r="AN24" i="21" s="1"/>
  <c r="AI24" i="21"/>
  <c r="AK24" i="21" s="1"/>
  <c r="AF24" i="21"/>
  <c r="AH24" i="21" s="1"/>
  <c r="AD24" i="21"/>
  <c r="AA24" i="21"/>
  <c r="W24" i="21"/>
  <c r="Y24" i="21" s="1"/>
  <c r="T24" i="21"/>
  <c r="V24" i="21" s="1"/>
  <c r="Q24" i="21"/>
  <c r="S24" i="21" s="1"/>
  <c r="O24" i="21"/>
  <c r="K24" i="21"/>
  <c r="M24" i="21" s="1"/>
  <c r="H24" i="21"/>
  <c r="J24" i="21" s="1"/>
  <c r="E24" i="21"/>
  <c r="AX23" i="21"/>
  <c r="AZ23" i="21" s="1"/>
  <c r="AU23" i="21"/>
  <c r="AW23" i="21" s="1"/>
  <c r="AR23" i="21"/>
  <c r="AT23" i="21" s="1"/>
  <c r="AP23" i="21"/>
  <c r="AL23" i="21"/>
  <c r="AN23" i="21" s="1"/>
  <c r="AI23" i="21"/>
  <c r="AK23" i="21" s="1"/>
  <c r="AF23" i="21"/>
  <c r="AH23" i="21" s="1"/>
  <c r="AA23" i="21"/>
  <c r="W23" i="21"/>
  <c r="Y23" i="21" s="1"/>
  <c r="T23" i="21"/>
  <c r="V23" i="21" s="1"/>
  <c r="Q23" i="21"/>
  <c r="S23" i="21" s="1"/>
  <c r="K23" i="21"/>
  <c r="M23" i="21" s="1"/>
  <c r="H23" i="21"/>
  <c r="E23" i="21"/>
  <c r="AX22" i="21"/>
  <c r="AZ22" i="21" s="1"/>
  <c r="AU22" i="21"/>
  <c r="AW22" i="21" s="1"/>
  <c r="AR22" i="21"/>
  <c r="AT22" i="21" s="1"/>
  <c r="AP22" i="21"/>
  <c r="AL22" i="21"/>
  <c r="AN22" i="21" s="1"/>
  <c r="AI22" i="21"/>
  <c r="AK22" i="21" s="1"/>
  <c r="AF22" i="21"/>
  <c r="AD22" i="21"/>
  <c r="AA22" i="21"/>
  <c r="W22" i="21"/>
  <c r="Y22" i="21" s="1"/>
  <c r="T22" i="21"/>
  <c r="V22" i="21" s="1"/>
  <c r="Q22" i="21"/>
  <c r="O22" i="21"/>
  <c r="K22" i="21"/>
  <c r="M22" i="21" s="1"/>
  <c r="H22" i="21"/>
  <c r="J22" i="21" s="1"/>
  <c r="E22" i="21"/>
  <c r="G22" i="21" s="1"/>
  <c r="AX21" i="21"/>
  <c r="AZ21" i="21" s="1"/>
  <c r="AU21" i="21"/>
  <c r="AW21" i="21" s="1"/>
  <c r="AR21" i="21"/>
  <c r="AT21" i="21" s="1"/>
  <c r="AP21" i="21"/>
  <c r="AL21" i="21"/>
  <c r="AN21" i="21" s="1"/>
  <c r="AI21" i="21"/>
  <c r="AK21" i="21" s="1"/>
  <c r="AF21" i="21"/>
  <c r="AH21" i="21" s="1"/>
  <c r="AA21" i="21"/>
  <c r="W21" i="21"/>
  <c r="Y21" i="21" s="1"/>
  <c r="T21" i="21"/>
  <c r="V21" i="21" s="1"/>
  <c r="Q21" i="21"/>
  <c r="S21" i="21" s="1"/>
  <c r="K21" i="21"/>
  <c r="M21" i="21" s="1"/>
  <c r="H21" i="21"/>
  <c r="J21" i="21" s="1"/>
  <c r="AD21" i="21"/>
  <c r="E21" i="21"/>
  <c r="AX20" i="21"/>
  <c r="AZ20" i="21" s="1"/>
  <c r="AU20" i="21"/>
  <c r="AW20" i="21" s="1"/>
  <c r="AR20" i="21"/>
  <c r="AT20" i="21" s="1"/>
  <c r="AP20" i="21"/>
  <c r="AL20" i="21"/>
  <c r="AN20" i="21" s="1"/>
  <c r="AI20" i="21"/>
  <c r="AK20" i="21" s="1"/>
  <c r="AF20" i="21"/>
  <c r="AH20" i="21" s="1"/>
  <c r="AD20" i="21"/>
  <c r="AA20" i="21"/>
  <c r="W20" i="21"/>
  <c r="Y20" i="21" s="1"/>
  <c r="T20" i="21"/>
  <c r="V20" i="21" s="1"/>
  <c r="Q20" i="21"/>
  <c r="S20" i="21" s="1"/>
  <c r="O20" i="21"/>
  <c r="K20" i="21"/>
  <c r="M20" i="21" s="1"/>
  <c r="H20" i="21"/>
  <c r="J20" i="21" s="1"/>
  <c r="E20" i="21"/>
  <c r="AX19" i="21"/>
  <c r="AZ19" i="21" s="1"/>
  <c r="AU19" i="21"/>
  <c r="AW19" i="21" s="1"/>
  <c r="AR19" i="21"/>
  <c r="AT19" i="21" s="1"/>
  <c r="AP19" i="21"/>
  <c r="AL19" i="21"/>
  <c r="AN19" i="21" s="1"/>
  <c r="AI19" i="21"/>
  <c r="AK19" i="21" s="1"/>
  <c r="AF19" i="21"/>
  <c r="AH19" i="21" s="1"/>
  <c r="AA19" i="21"/>
  <c r="W19" i="21"/>
  <c r="Y19" i="21" s="1"/>
  <c r="T19" i="21"/>
  <c r="V19" i="21" s="1"/>
  <c r="Q19" i="21"/>
  <c r="S19" i="21" s="1"/>
  <c r="K19" i="21"/>
  <c r="M19" i="21" s="1"/>
  <c r="H19" i="21"/>
  <c r="E19" i="21"/>
  <c r="AX18" i="21"/>
  <c r="AZ18" i="21" s="1"/>
  <c r="AU18" i="21"/>
  <c r="AW18" i="21" s="1"/>
  <c r="AR18" i="21"/>
  <c r="AT18" i="21" s="1"/>
  <c r="AP18" i="21"/>
  <c r="AL18" i="21"/>
  <c r="AN18" i="21" s="1"/>
  <c r="AI18" i="21"/>
  <c r="AK18" i="21" s="1"/>
  <c r="AF18" i="21"/>
  <c r="AD18" i="21"/>
  <c r="AA18" i="21"/>
  <c r="W18" i="21"/>
  <c r="Y18" i="21" s="1"/>
  <c r="T18" i="21"/>
  <c r="V18" i="21" s="1"/>
  <c r="Q18" i="21"/>
  <c r="O18" i="21"/>
  <c r="K18" i="21"/>
  <c r="M18" i="21" s="1"/>
  <c r="H18" i="21"/>
  <c r="J18" i="21" s="1"/>
  <c r="E18" i="21"/>
  <c r="G18" i="21" s="1"/>
  <c r="AX17" i="21"/>
  <c r="AZ17" i="21" s="1"/>
  <c r="AU17" i="21"/>
  <c r="AW17" i="21" s="1"/>
  <c r="AR17" i="21"/>
  <c r="AT17" i="21" s="1"/>
  <c r="AP17" i="21"/>
  <c r="AL17" i="21"/>
  <c r="AN17" i="21" s="1"/>
  <c r="AI17" i="21"/>
  <c r="AK17" i="21" s="1"/>
  <c r="AF17" i="21"/>
  <c r="AH17" i="21" s="1"/>
  <c r="AA17" i="21"/>
  <c r="W17" i="21"/>
  <c r="Y17" i="21" s="1"/>
  <c r="T17" i="21"/>
  <c r="V17" i="21" s="1"/>
  <c r="Q17" i="21"/>
  <c r="S17" i="21" s="1"/>
  <c r="K17" i="21"/>
  <c r="M17" i="21" s="1"/>
  <c r="H17" i="21"/>
  <c r="J17" i="21" s="1"/>
  <c r="AD17" i="21"/>
  <c r="E17" i="21"/>
  <c r="G17" i="21" s="1"/>
  <c r="AX16" i="21"/>
  <c r="AZ16" i="21" s="1"/>
  <c r="AU16" i="21"/>
  <c r="AW16" i="21" s="1"/>
  <c r="AR16" i="21"/>
  <c r="AT16" i="21" s="1"/>
  <c r="AP16" i="21"/>
  <c r="AL16" i="21"/>
  <c r="AN16" i="21" s="1"/>
  <c r="AI16" i="21"/>
  <c r="AK16" i="21" s="1"/>
  <c r="AF16" i="21"/>
  <c r="AD16" i="21"/>
  <c r="AA16" i="21"/>
  <c r="W16" i="21"/>
  <c r="Y16" i="21" s="1"/>
  <c r="T16" i="21"/>
  <c r="Q16" i="21"/>
  <c r="S16" i="21" s="1"/>
  <c r="O16" i="21"/>
  <c r="K16" i="21"/>
  <c r="M16" i="21" s="1"/>
  <c r="H16" i="21"/>
  <c r="J16" i="21" s="1"/>
  <c r="E16" i="21"/>
  <c r="AX15" i="21"/>
  <c r="AZ15" i="21" s="1"/>
  <c r="AU15" i="21"/>
  <c r="AW15" i="21" s="1"/>
  <c r="AR15" i="21"/>
  <c r="AT15" i="21" s="1"/>
  <c r="AP15" i="21"/>
  <c r="AL15" i="21"/>
  <c r="AN15" i="21" s="1"/>
  <c r="AI15" i="21"/>
  <c r="AK15" i="21" s="1"/>
  <c r="AF15" i="21"/>
  <c r="AH15" i="21" s="1"/>
  <c r="AA15" i="21"/>
  <c r="W15" i="21"/>
  <c r="Y15" i="21" s="1"/>
  <c r="T15" i="21"/>
  <c r="V15" i="21" s="1"/>
  <c r="Q15" i="21"/>
  <c r="K15" i="21"/>
  <c r="M15" i="21" s="1"/>
  <c r="H15" i="21"/>
  <c r="E15" i="21"/>
  <c r="AX14" i="21"/>
  <c r="AZ14" i="21" s="1"/>
  <c r="AU14" i="21"/>
  <c r="AW14" i="21" s="1"/>
  <c r="AR14" i="21"/>
  <c r="AT14" i="21" s="1"/>
  <c r="AP14" i="21"/>
  <c r="AL14" i="21"/>
  <c r="AN14" i="21" s="1"/>
  <c r="AI14" i="21"/>
  <c r="AK14" i="21" s="1"/>
  <c r="AF14" i="21"/>
  <c r="AD14" i="21"/>
  <c r="AA14" i="21"/>
  <c r="W14" i="21"/>
  <c r="Y14" i="21" s="1"/>
  <c r="T14" i="21"/>
  <c r="V14" i="21" s="1"/>
  <c r="Q14" i="21"/>
  <c r="O14" i="21"/>
  <c r="K14" i="21"/>
  <c r="M14" i="21" s="1"/>
  <c r="H14" i="21"/>
  <c r="J14" i="21" s="1"/>
  <c r="E14" i="21"/>
  <c r="G14" i="21" s="1"/>
  <c r="AX13" i="21"/>
  <c r="AZ13" i="21" s="1"/>
  <c r="AU13" i="21"/>
  <c r="AW13" i="21" s="1"/>
  <c r="AR13" i="21"/>
  <c r="AT13" i="21" s="1"/>
  <c r="AP13" i="21"/>
  <c r="AL13" i="21"/>
  <c r="AN13" i="21" s="1"/>
  <c r="AI13" i="21"/>
  <c r="AK13" i="21" s="1"/>
  <c r="AF13" i="21"/>
  <c r="AH13" i="21" s="1"/>
  <c r="AA13" i="21"/>
  <c r="W13" i="21"/>
  <c r="Y13" i="21" s="1"/>
  <c r="T13" i="21"/>
  <c r="Q13" i="21"/>
  <c r="S13" i="21" s="1"/>
  <c r="K13" i="21"/>
  <c r="M13" i="21" s="1"/>
  <c r="H13" i="21"/>
  <c r="J13" i="21" s="1"/>
  <c r="AD13" i="21"/>
  <c r="E13" i="21"/>
  <c r="G13" i="21" s="1"/>
  <c r="AX12" i="21"/>
  <c r="AZ12" i="21" s="1"/>
  <c r="AU12" i="21"/>
  <c r="AW12" i="21" s="1"/>
  <c r="AR12" i="21"/>
  <c r="AT12" i="21" s="1"/>
  <c r="AP12" i="21"/>
  <c r="AL12" i="21"/>
  <c r="AN12" i="21" s="1"/>
  <c r="AI12" i="21"/>
  <c r="AK12" i="21" s="1"/>
  <c r="AF12" i="21"/>
  <c r="AH12" i="21" s="1"/>
  <c r="AD12" i="21"/>
  <c r="AA12" i="21"/>
  <c r="W12" i="21"/>
  <c r="Y12" i="21" s="1"/>
  <c r="T12" i="21"/>
  <c r="V12" i="21" s="1"/>
  <c r="Q12" i="21"/>
  <c r="S12" i="21" s="1"/>
  <c r="O12" i="21"/>
  <c r="K12" i="21"/>
  <c r="M12" i="21" s="1"/>
  <c r="H12" i="21"/>
  <c r="J12" i="21" s="1"/>
  <c r="E12" i="21"/>
  <c r="AX11" i="21"/>
  <c r="AZ11" i="21" s="1"/>
  <c r="AU11" i="21"/>
  <c r="AW11" i="21" s="1"/>
  <c r="AR11" i="21"/>
  <c r="AT11" i="21" s="1"/>
  <c r="AP11" i="21"/>
  <c r="AL11" i="21"/>
  <c r="AN11" i="21" s="1"/>
  <c r="AI11" i="21"/>
  <c r="AK11" i="21" s="1"/>
  <c r="AF11" i="21"/>
  <c r="AH11" i="21" s="1"/>
  <c r="AA11" i="21"/>
  <c r="W11" i="21"/>
  <c r="Y11" i="21" s="1"/>
  <c r="T11" i="21"/>
  <c r="V11" i="21" s="1"/>
  <c r="Q11" i="21"/>
  <c r="S11" i="21" s="1"/>
  <c r="K11" i="21"/>
  <c r="M11" i="21" s="1"/>
  <c r="H11" i="21"/>
  <c r="E11" i="21"/>
  <c r="AX10" i="21"/>
  <c r="AZ10" i="21" s="1"/>
  <c r="AU10" i="21"/>
  <c r="AW10" i="21" s="1"/>
  <c r="AR10" i="21"/>
  <c r="AT10" i="21" s="1"/>
  <c r="AP10" i="21"/>
  <c r="AL10" i="21"/>
  <c r="AN10" i="21" s="1"/>
  <c r="AI10" i="21"/>
  <c r="AK10" i="21" s="1"/>
  <c r="AF10" i="21"/>
  <c r="AD10" i="21"/>
  <c r="AA10" i="21"/>
  <c r="W10" i="21"/>
  <c r="Y10" i="21" s="1"/>
  <c r="T10" i="21"/>
  <c r="V10" i="21" s="1"/>
  <c r="Q10" i="21"/>
  <c r="O10" i="21"/>
  <c r="K10" i="21"/>
  <c r="M10" i="21" s="1"/>
  <c r="H10" i="21"/>
  <c r="J10" i="21" s="1"/>
  <c r="E10" i="21"/>
  <c r="G10" i="21" s="1"/>
  <c r="AX9" i="21"/>
  <c r="AZ9" i="21" s="1"/>
  <c r="AU9" i="21"/>
  <c r="AW9" i="21" s="1"/>
  <c r="AR9" i="21"/>
  <c r="AT9" i="21" s="1"/>
  <c r="AP9" i="21"/>
  <c r="AL9" i="21"/>
  <c r="AN9" i="21" s="1"/>
  <c r="AI9" i="21"/>
  <c r="AK9" i="21" s="1"/>
  <c r="AF9" i="21"/>
  <c r="AH9" i="21" s="1"/>
  <c r="AA9" i="21"/>
  <c r="W9" i="21"/>
  <c r="Y9" i="21" s="1"/>
  <c r="T9" i="21"/>
  <c r="V9" i="21" s="1"/>
  <c r="Q9" i="21"/>
  <c r="S9" i="21" s="1"/>
  <c r="K9" i="21"/>
  <c r="M9" i="21" s="1"/>
  <c r="H9" i="21"/>
  <c r="AD9" i="21"/>
  <c r="E9" i="21"/>
  <c r="G9" i="21" s="1"/>
  <c r="AX8" i="21"/>
  <c r="AZ8" i="21" s="1"/>
  <c r="AU8" i="21"/>
  <c r="AW8" i="21" s="1"/>
  <c r="AR8" i="21"/>
  <c r="AT8" i="21" s="1"/>
  <c r="AP8" i="21"/>
  <c r="AL8" i="21"/>
  <c r="AN8" i="21" s="1"/>
  <c r="AI8" i="21"/>
  <c r="AF8" i="21"/>
  <c r="AH8" i="21" s="1"/>
  <c r="AD8" i="21"/>
  <c r="AA8" i="21"/>
  <c r="W8" i="21"/>
  <c r="Y8" i="21" s="1"/>
  <c r="T8" i="21"/>
  <c r="V8" i="21" s="1"/>
  <c r="Q8" i="21"/>
  <c r="S8" i="21" s="1"/>
  <c r="O8" i="21"/>
  <c r="K8" i="21"/>
  <c r="M8" i="21" s="1"/>
  <c r="H8" i="21"/>
  <c r="J8" i="21" s="1"/>
  <c r="E8" i="21"/>
  <c r="AX7" i="21"/>
  <c r="AZ7" i="21" s="1"/>
  <c r="AU7" i="21"/>
  <c r="AW7" i="21" s="1"/>
  <c r="AR7" i="21"/>
  <c r="AT7" i="21" s="1"/>
  <c r="AP7" i="21"/>
  <c r="AL7" i="21"/>
  <c r="AN7" i="21" s="1"/>
  <c r="AI7" i="21"/>
  <c r="AK7" i="21" s="1"/>
  <c r="AF7" i="21"/>
  <c r="AA7" i="21"/>
  <c r="W7" i="21"/>
  <c r="Y7" i="21" s="1"/>
  <c r="T7" i="21"/>
  <c r="V7" i="21" s="1"/>
  <c r="Q7" i="21"/>
  <c r="S7" i="21" s="1"/>
  <c r="K7" i="21"/>
  <c r="M7" i="21" s="1"/>
  <c r="H7" i="21"/>
  <c r="E7" i="21"/>
  <c r="AX52" i="23"/>
  <c r="AZ52" i="23" s="1"/>
  <c r="AU52" i="23"/>
  <c r="AW52" i="23" s="1"/>
  <c r="AR52" i="23"/>
  <c r="AT52" i="23" s="1"/>
  <c r="AP52" i="23"/>
  <c r="AL52" i="23"/>
  <c r="AN52" i="23" s="1"/>
  <c r="AI52" i="23"/>
  <c r="AK52" i="23" s="1"/>
  <c r="AF52" i="23"/>
  <c r="AD52" i="23"/>
  <c r="AA52" i="23"/>
  <c r="W52" i="23"/>
  <c r="Y52" i="23" s="1"/>
  <c r="T52" i="23"/>
  <c r="V52" i="23" s="1"/>
  <c r="Q52" i="23"/>
  <c r="O52" i="23"/>
  <c r="K52" i="23"/>
  <c r="M52" i="23" s="1"/>
  <c r="H52" i="23"/>
  <c r="J52" i="23" s="1"/>
  <c r="E52" i="23"/>
  <c r="G52" i="23" s="1"/>
  <c r="AX50" i="23"/>
  <c r="AZ50" i="23" s="1"/>
  <c r="AU50" i="23"/>
  <c r="AW50" i="23" s="1"/>
  <c r="AR50" i="23"/>
  <c r="AT50" i="23" s="1"/>
  <c r="AP50" i="23"/>
  <c r="AL50" i="23"/>
  <c r="AN50" i="23" s="1"/>
  <c r="AI50" i="23"/>
  <c r="AF50" i="23"/>
  <c r="AH50" i="23" s="1"/>
  <c r="AA50" i="23"/>
  <c r="W50" i="23"/>
  <c r="Y50" i="23" s="1"/>
  <c r="T50" i="23"/>
  <c r="V50" i="23" s="1"/>
  <c r="Q50" i="23"/>
  <c r="S50" i="23" s="1"/>
  <c r="K50" i="23"/>
  <c r="M50" i="23" s="1"/>
  <c r="H50" i="23"/>
  <c r="J50" i="23" s="1"/>
  <c r="E50" i="23"/>
  <c r="G50" i="23" s="1"/>
  <c r="AX49" i="23"/>
  <c r="AZ49" i="23" s="1"/>
  <c r="AU49" i="23"/>
  <c r="AW49" i="23" s="1"/>
  <c r="AR49" i="23"/>
  <c r="AT49" i="23" s="1"/>
  <c r="AP49" i="23"/>
  <c r="AL49" i="23"/>
  <c r="AN49" i="23" s="1"/>
  <c r="AI49" i="23"/>
  <c r="AK49" i="23" s="1"/>
  <c r="AF49" i="23"/>
  <c r="AH49" i="23" s="1"/>
  <c r="AA49" i="23"/>
  <c r="W49" i="23"/>
  <c r="Y49" i="23" s="1"/>
  <c r="T49" i="23"/>
  <c r="V49" i="23" s="1"/>
  <c r="Q49" i="23"/>
  <c r="K49" i="23"/>
  <c r="M49" i="23" s="1"/>
  <c r="H49" i="23"/>
  <c r="J49" i="23" s="1"/>
  <c r="E49" i="23"/>
  <c r="AX48" i="23"/>
  <c r="AZ48" i="23" s="1"/>
  <c r="AU48" i="23"/>
  <c r="AW48" i="23" s="1"/>
  <c r="AR48" i="23"/>
  <c r="AT48" i="23" s="1"/>
  <c r="AP48" i="23"/>
  <c r="AL48" i="23"/>
  <c r="AN48" i="23" s="1"/>
  <c r="AI48" i="23"/>
  <c r="AK48" i="23" s="1"/>
  <c r="AF48" i="23"/>
  <c r="AH48" i="23" s="1"/>
  <c r="AA48" i="23"/>
  <c r="W48" i="23"/>
  <c r="Y48" i="23" s="1"/>
  <c r="T48" i="23"/>
  <c r="V48" i="23" s="1"/>
  <c r="Q48" i="23"/>
  <c r="K48" i="23"/>
  <c r="M48" i="23" s="1"/>
  <c r="H48" i="23"/>
  <c r="E48" i="23"/>
  <c r="G48" i="23" s="1"/>
  <c r="AX47" i="23"/>
  <c r="AZ47" i="23" s="1"/>
  <c r="AU47" i="23"/>
  <c r="AW47" i="23" s="1"/>
  <c r="AR47" i="23"/>
  <c r="AT47" i="23" s="1"/>
  <c r="AP47" i="23"/>
  <c r="AL47" i="23"/>
  <c r="AN47" i="23" s="1"/>
  <c r="AI47" i="23"/>
  <c r="AK47" i="23" s="1"/>
  <c r="AF47" i="23"/>
  <c r="AD47" i="23"/>
  <c r="AA47" i="23"/>
  <c r="W47" i="23"/>
  <c r="Y47" i="23" s="1"/>
  <c r="T47" i="23"/>
  <c r="V47" i="23" s="1"/>
  <c r="Q47" i="23"/>
  <c r="O47" i="23"/>
  <c r="K47" i="23"/>
  <c r="M47" i="23" s="1"/>
  <c r="H47" i="23"/>
  <c r="J47" i="23" s="1"/>
  <c r="E47" i="23"/>
  <c r="AX46" i="23"/>
  <c r="AZ46" i="23" s="1"/>
  <c r="AU46" i="23"/>
  <c r="AW46" i="23" s="1"/>
  <c r="AR46" i="23"/>
  <c r="AT46" i="23" s="1"/>
  <c r="AP46" i="23"/>
  <c r="AL46" i="23"/>
  <c r="AN46" i="23" s="1"/>
  <c r="AI46" i="23"/>
  <c r="AK46" i="23" s="1"/>
  <c r="AF46" i="23"/>
  <c r="AH46" i="23" s="1"/>
  <c r="AA46" i="23"/>
  <c r="W46" i="23"/>
  <c r="Y46" i="23" s="1"/>
  <c r="T46" i="23"/>
  <c r="Q46" i="23"/>
  <c r="S46" i="23" s="1"/>
  <c r="K46" i="23"/>
  <c r="M46" i="23" s="1"/>
  <c r="H46" i="23"/>
  <c r="J46" i="23" s="1"/>
  <c r="O46" i="23"/>
  <c r="E46" i="23"/>
  <c r="AX45" i="23"/>
  <c r="AZ45" i="23" s="1"/>
  <c r="AU45" i="23"/>
  <c r="AW45" i="23" s="1"/>
  <c r="AR45" i="23"/>
  <c r="AT45" i="23" s="1"/>
  <c r="AP45" i="23"/>
  <c r="AL45" i="23"/>
  <c r="AN45" i="23" s="1"/>
  <c r="AI45" i="23"/>
  <c r="AK45" i="23" s="1"/>
  <c r="AF45" i="23"/>
  <c r="AH45" i="23" s="1"/>
  <c r="AD45" i="23"/>
  <c r="AA45" i="23"/>
  <c r="W45" i="23"/>
  <c r="Y45" i="23" s="1"/>
  <c r="T45" i="23"/>
  <c r="V45" i="23" s="1"/>
  <c r="Q45" i="23"/>
  <c r="S45" i="23" s="1"/>
  <c r="O45" i="23"/>
  <c r="K45" i="23"/>
  <c r="M45" i="23" s="1"/>
  <c r="H45" i="23"/>
  <c r="J45" i="23" s="1"/>
  <c r="E45" i="23"/>
  <c r="G45" i="23" s="1"/>
  <c r="AX44" i="23"/>
  <c r="AZ44" i="23" s="1"/>
  <c r="AU44" i="23"/>
  <c r="AW44" i="23" s="1"/>
  <c r="AR44" i="23"/>
  <c r="AT44" i="23" s="1"/>
  <c r="AP44" i="23"/>
  <c r="AL44" i="23"/>
  <c r="AN44" i="23" s="1"/>
  <c r="AI44" i="23"/>
  <c r="AK44" i="23" s="1"/>
  <c r="AF44" i="23"/>
  <c r="AA44" i="23"/>
  <c r="W44" i="23"/>
  <c r="Y44" i="23" s="1"/>
  <c r="T44" i="23"/>
  <c r="V44" i="23" s="1"/>
  <c r="Q44" i="23"/>
  <c r="S44" i="23" s="1"/>
  <c r="K44" i="23"/>
  <c r="H44" i="23"/>
  <c r="J44" i="23" s="1"/>
  <c r="E44" i="23"/>
  <c r="AX43" i="23"/>
  <c r="AZ43" i="23" s="1"/>
  <c r="AU43" i="23"/>
  <c r="AW43" i="23" s="1"/>
  <c r="AR43" i="23"/>
  <c r="AT43" i="23" s="1"/>
  <c r="AP43" i="23"/>
  <c r="AL43" i="23"/>
  <c r="AN43" i="23" s="1"/>
  <c r="AI43" i="23"/>
  <c r="AK43" i="23" s="1"/>
  <c r="AF43" i="23"/>
  <c r="AD43" i="23"/>
  <c r="AA43" i="23"/>
  <c r="W43" i="23"/>
  <c r="Y43" i="23" s="1"/>
  <c r="T43" i="23"/>
  <c r="Q43" i="23"/>
  <c r="S43" i="23" s="1"/>
  <c r="O43" i="23"/>
  <c r="K43" i="23"/>
  <c r="M43" i="23" s="1"/>
  <c r="H43" i="23"/>
  <c r="J43" i="23" s="1"/>
  <c r="E43" i="23"/>
  <c r="G43" i="23" s="1"/>
  <c r="AX42" i="23"/>
  <c r="AZ42" i="23" s="1"/>
  <c r="AU42" i="23"/>
  <c r="AW42" i="23" s="1"/>
  <c r="AR42" i="23"/>
  <c r="AT42" i="23" s="1"/>
  <c r="AP42" i="23"/>
  <c r="AL42" i="23"/>
  <c r="AN42" i="23" s="1"/>
  <c r="AI42" i="23"/>
  <c r="AF42" i="23"/>
  <c r="AH42" i="23" s="1"/>
  <c r="AA42" i="23"/>
  <c r="W42" i="23"/>
  <c r="Y42" i="23" s="1"/>
  <c r="T42" i="23"/>
  <c r="V42" i="23" s="1"/>
  <c r="Q42" i="23"/>
  <c r="O42" i="23"/>
  <c r="K42" i="23"/>
  <c r="M42" i="23" s="1"/>
  <c r="H42" i="23"/>
  <c r="AD42" i="23"/>
  <c r="E42" i="23"/>
  <c r="AX41" i="23"/>
  <c r="AZ41" i="23" s="1"/>
  <c r="AU41" i="23"/>
  <c r="AW41" i="23" s="1"/>
  <c r="AR41" i="23"/>
  <c r="AT41" i="23" s="1"/>
  <c r="AP41" i="23"/>
  <c r="AL41" i="23"/>
  <c r="AN41" i="23" s="1"/>
  <c r="AI41" i="23"/>
  <c r="AK41" i="23" s="1"/>
  <c r="AF41" i="23"/>
  <c r="AH41" i="23" s="1"/>
  <c r="AA41" i="23"/>
  <c r="W41" i="23"/>
  <c r="Y41" i="23" s="1"/>
  <c r="T41" i="23"/>
  <c r="Q41" i="23"/>
  <c r="S41" i="23" s="1"/>
  <c r="K41" i="23"/>
  <c r="M41" i="23" s="1"/>
  <c r="H41" i="23"/>
  <c r="J41" i="23" s="1"/>
  <c r="E41" i="23"/>
  <c r="AX40" i="23"/>
  <c r="AZ40" i="23" s="1"/>
  <c r="AU40" i="23"/>
  <c r="AW40" i="23" s="1"/>
  <c r="AR40" i="23"/>
  <c r="AT40" i="23" s="1"/>
  <c r="AP40" i="23"/>
  <c r="AL40" i="23"/>
  <c r="AN40" i="23" s="1"/>
  <c r="AI40" i="23"/>
  <c r="AK40" i="23" s="1"/>
  <c r="AF40" i="23"/>
  <c r="AA40" i="23"/>
  <c r="W40" i="23"/>
  <c r="Y40" i="23" s="1"/>
  <c r="T40" i="23"/>
  <c r="V40" i="23" s="1"/>
  <c r="Q40" i="23"/>
  <c r="K40" i="23"/>
  <c r="M40" i="23" s="1"/>
  <c r="H40" i="23"/>
  <c r="E40" i="23"/>
  <c r="G40" i="23" s="1"/>
  <c r="AX39" i="23"/>
  <c r="AZ39" i="23" s="1"/>
  <c r="AU39" i="23"/>
  <c r="AW39" i="23" s="1"/>
  <c r="AR39" i="23"/>
  <c r="AT39" i="23" s="1"/>
  <c r="AP39" i="23"/>
  <c r="AL39" i="23"/>
  <c r="AN39" i="23" s="1"/>
  <c r="AI39" i="23"/>
  <c r="AK39" i="23" s="1"/>
  <c r="AF39" i="23"/>
  <c r="AD39" i="23"/>
  <c r="AA39" i="23"/>
  <c r="W39" i="23"/>
  <c r="Y39" i="23" s="1"/>
  <c r="T39" i="23"/>
  <c r="V39" i="23" s="1"/>
  <c r="Q39" i="23"/>
  <c r="O39" i="23"/>
  <c r="K39" i="23"/>
  <c r="M39" i="23" s="1"/>
  <c r="H39" i="23"/>
  <c r="J39" i="23" s="1"/>
  <c r="E39" i="23"/>
  <c r="AX38" i="23"/>
  <c r="AZ38" i="23" s="1"/>
  <c r="AU38" i="23"/>
  <c r="AW38" i="23" s="1"/>
  <c r="AR38" i="23"/>
  <c r="AT38" i="23" s="1"/>
  <c r="AP38" i="23"/>
  <c r="AL38" i="23"/>
  <c r="AN38" i="23" s="1"/>
  <c r="AI38" i="23"/>
  <c r="AK38" i="23" s="1"/>
  <c r="AF38" i="23"/>
  <c r="AH38" i="23" s="1"/>
  <c r="AA38" i="23"/>
  <c r="W38" i="23"/>
  <c r="Y38" i="23" s="1"/>
  <c r="T38" i="23"/>
  <c r="V38" i="23" s="1"/>
  <c r="Q38" i="23"/>
  <c r="S38" i="23" s="1"/>
  <c r="K38" i="23"/>
  <c r="M38" i="23" s="1"/>
  <c r="H38" i="23"/>
  <c r="J38" i="23" s="1"/>
  <c r="O38" i="23"/>
  <c r="E38" i="23"/>
  <c r="AX37" i="23"/>
  <c r="AZ37" i="23" s="1"/>
  <c r="AU37" i="23"/>
  <c r="AW37" i="23" s="1"/>
  <c r="AR37" i="23"/>
  <c r="AT37" i="23" s="1"/>
  <c r="AP37" i="23"/>
  <c r="AL37" i="23"/>
  <c r="AN37" i="23" s="1"/>
  <c r="AI37" i="23"/>
  <c r="AK37" i="23" s="1"/>
  <c r="AF37" i="23"/>
  <c r="AH37" i="23" s="1"/>
  <c r="AD37" i="23"/>
  <c r="AA37" i="23"/>
  <c r="W37" i="23"/>
  <c r="Y37" i="23" s="1"/>
  <c r="T37" i="23"/>
  <c r="V37" i="23" s="1"/>
  <c r="Q37" i="23"/>
  <c r="S37" i="23" s="1"/>
  <c r="O37" i="23"/>
  <c r="K37" i="23"/>
  <c r="M37" i="23" s="1"/>
  <c r="H37" i="23"/>
  <c r="J37" i="23" s="1"/>
  <c r="E37" i="23"/>
  <c r="G37" i="23" s="1"/>
  <c r="AX36" i="23"/>
  <c r="AZ36" i="23" s="1"/>
  <c r="AU36" i="23"/>
  <c r="AW36" i="23" s="1"/>
  <c r="AR36" i="23"/>
  <c r="AT36" i="23" s="1"/>
  <c r="AP36" i="23"/>
  <c r="AL36" i="23"/>
  <c r="AN36" i="23" s="1"/>
  <c r="AI36" i="23"/>
  <c r="AK36" i="23" s="1"/>
  <c r="AF36" i="23"/>
  <c r="AA36" i="23"/>
  <c r="W36" i="23"/>
  <c r="Y36" i="23" s="1"/>
  <c r="T36" i="23"/>
  <c r="V36" i="23" s="1"/>
  <c r="Q36" i="23"/>
  <c r="K36" i="23"/>
  <c r="M36" i="23" s="1"/>
  <c r="H36" i="23"/>
  <c r="J36" i="23" s="1"/>
  <c r="E36" i="23"/>
  <c r="AX35" i="23"/>
  <c r="AZ35" i="23" s="1"/>
  <c r="AU35" i="23"/>
  <c r="AW35" i="23" s="1"/>
  <c r="AR35" i="23"/>
  <c r="AT35" i="23" s="1"/>
  <c r="AP35" i="23"/>
  <c r="AL35" i="23"/>
  <c r="AN35" i="23" s="1"/>
  <c r="AI35" i="23"/>
  <c r="AK35" i="23" s="1"/>
  <c r="AF35" i="23"/>
  <c r="AD35" i="23"/>
  <c r="AA35" i="23"/>
  <c r="W35" i="23"/>
  <c r="Y35" i="23" s="1"/>
  <c r="T35" i="23"/>
  <c r="V35" i="23" s="1"/>
  <c r="Q35" i="23"/>
  <c r="O35" i="23"/>
  <c r="K35" i="23"/>
  <c r="M35" i="23" s="1"/>
  <c r="H35" i="23"/>
  <c r="J35" i="23" s="1"/>
  <c r="E35" i="23"/>
  <c r="G35" i="23" s="1"/>
  <c r="AX34" i="23"/>
  <c r="AZ34" i="23" s="1"/>
  <c r="AU34" i="23"/>
  <c r="AW34" i="23" s="1"/>
  <c r="AR34" i="23"/>
  <c r="AT34" i="23" s="1"/>
  <c r="AP34" i="23"/>
  <c r="AL34" i="23"/>
  <c r="AN34" i="23" s="1"/>
  <c r="AI34" i="23"/>
  <c r="AK34" i="23" s="1"/>
  <c r="AF34" i="23"/>
  <c r="AH34" i="23" s="1"/>
  <c r="AA34" i="23"/>
  <c r="W34" i="23"/>
  <c r="Y34" i="23" s="1"/>
  <c r="T34" i="23"/>
  <c r="V34" i="23" s="1"/>
  <c r="Q34" i="23"/>
  <c r="O34" i="23"/>
  <c r="K34" i="23"/>
  <c r="M34" i="23" s="1"/>
  <c r="H34" i="23"/>
  <c r="AD34" i="23"/>
  <c r="E34" i="23"/>
  <c r="AX33" i="23"/>
  <c r="AZ33" i="23" s="1"/>
  <c r="AU33" i="23"/>
  <c r="AW33" i="23" s="1"/>
  <c r="AR33" i="23"/>
  <c r="AT33" i="23" s="1"/>
  <c r="AP33" i="23"/>
  <c r="AL33" i="23"/>
  <c r="AN33" i="23" s="1"/>
  <c r="AI33" i="23"/>
  <c r="AK33" i="23" s="1"/>
  <c r="AF33" i="23"/>
  <c r="AH33" i="23" s="1"/>
  <c r="AA33" i="23"/>
  <c r="W33" i="23"/>
  <c r="Y33" i="23" s="1"/>
  <c r="T33" i="23"/>
  <c r="V33" i="23" s="1"/>
  <c r="Q33" i="23"/>
  <c r="S33" i="23" s="1"/>
  <c r="K33" i="23"/>
  <c r="M33" i="23" s="1"/>
  <c r="H33" i="23"/>
  <c r="J33" i="23" s="1"/>
  <c r="E33" i="23"/>
  <c r="AX32" i="23"/>
  <c r="AZ32" i="23" s="1"/>
  <c r="AU32" i="23"/>
  <c r="AW32" i="23" s="1"/>
  <c r="AR32" i="23"/>
  <c r="AT32" i="23" s="1"/>
  <c r="AP32" i="23"/>
  <c r="AL32" i="23"/>
  <c r="AN32" i="23" s="1"/>
  <c r="AI32" i="23"/>
  <c r="AK32" i="23" s="1"/>
  <c r="AF32" i="23"/>
  <c r="AH32" i="23" s="1"/>
  <c r="AA32" i="23"/>
  <c r="W32" i="23"/>
  <c r="Y32" i="23" s="1"/>
  <c r="T32" i="23"/>
  <c r="V32" i="23" s="1"/>
  <c r="Q32" i="23"/>
  <c r="K32" i="23"/>
  <c r="M32" i="23" s="1"/>
  <c r="H32" i="23"/>
  <c r="E32" i="23"/>
  <c r="G32" i="23" s="1"/>
  <c r="AX31" i="23"/>
  <c r="AZ31" i="23" s="1"/>
  <c r="AU31" i="23"/>
  <c r="AW31" i="23" s="1"/>
  <c r="AR31" i="23"/>
  <c r="AT31" i="23" s="1"/>
  <c r="AP31" i="23"/>
  <c r="AL31" i="23"/>
  <c r="AN31" i="23" s="1"/>
  <c r="AI31" i="23"/>
  <c r="AK31" i="23" s="1"/>
  <c r="AF31" i="23"/>
  <c r="AD31" i="23"/>
  <c r="AA31" i="23"/>
  <c r="W31" i="23"/>
  <c r="Y31" i="23" s="1"/>
  <c r="T31" i="23"/>
  <c r="V31" i="23" s="1"/>
  <c r="Q31" i="23"/>
  <c r="O31" i="23"/>
  <c r="K31" i="23"/>
  <c r="M31" i="23" s="1"/>
  <c r="H31" i="23"/>
  <c r="J31" i="23" s="1"/>
  <c r="E31" i="23"/>
  <c r="AX30" i="23"/>
  <c r="AZ30" i="23" s="1"/>
  <c r="AU30" i="23"/>
  <c r="AW30" i="23" s="1"/>
  <c r="AR30" i="23"/>
  <c r="AT30" i="23" s="1"/>
  <c r="AP30" i="23"/>
  <c r="AL30" i="23"/>
  <c r="AN30" i="23" s="1"/>
  <c r="AI30" i="23"/>
  <c r="AK30" i="23" s="1"/>
  <c r="AF30" i="23"/>
  <c r="AH30" i="23" s="1"/>
  <c r="AA30" i="23"/>
  <c r="W30" i="23"/>
  <c r="Y30" i="23" s="1"/>
  <c r="T30" i="23"/>
  <c r="Q30" i="23"/>
  <c r="S30" i="23" s="1"/>
  <c r="K30" i="23"/>
  <c r="M30" i="23" s="1"/>
  <c r="H30" i="23"/>
  <c r="J30" i="23" s="1"/>
  <c r="O30" i="23"/>
  <c r="E30" i="23"/>
  <c r="AX29" i="23"/>
  <c r="AZ29" i="23" s="1"/>
  <c r="AU29" i="23"/>
  <c r="AW29" i="23" s="1"/>
  <c r="AR29" i="23"/>
  <c r="AT29" i="23" s="1"/>
  <c r="AP29" i="23"/>
  <c r="AL29" i="23"/>
  <c r="AN29" i="23" s="1"/>
  <c r="AI29" i="23"/>
  <c r="AK29" i="23" s="1"/>
  <c r="AF29" i="23"/>
  <c r="AH29" i="23" s="1"/>
  <c r="AD29" i="23"/>
  <c r="AA29" i="23"/>
  <c r="W29" i="23"/>
  <c r="Y29" i="23" s="1"/>
  <c r="T29" i="23"/>
  <c r="V29" i="23" s="1"/>
  <c r="Q29" i="23"/>
  <c r="S29" i="23" s="1"/>
  <c r="O29" i="23"/>
  <c r="K29" i="23"/>
  <c r="M29" i="23" s="1"/>
  <c r="H29" i="23"/>
  <c r="J29" i="23" s="1"/>
  <c r="E29" i="23"/>
  <c r="G29" i="23" s="1"/>
  <c r="AX28" i="23"/>
  <c r="AZ28" i="23" s="1"/>
  <c r="AU28" i="23"/>
  <c r="AW28" i="23" s="1"/>
  <c r="AR28" i="23"/>
  <c r="AT28" i="23" s="1"/>
  <c r="AP28" i="23"/>
  <c r="AL28" i="23"/>
  <c r="AN28" i="23" s="1"/>
  <c r="AI28" i="23"/>
  <c r="AK28" i="23" s="1"/>
  <c r="AF28" i="23"/>
  <c r="AA28" i="23"/>
  <c r="W28" i="23"/>
  <c r="Y28" i="23" s="1"/>
  <c r="T28" i="23"/>
  <c r="V28" i="23" s="1"/>
  <c r="Q28" i="23"/>
  <c r="S28" i="23" s="1"/>
  <c r="K28" i="23"/>
  <c r="H28" i="23"/>
  <c r="J28" i="23" s="1"/>
  <c r="E28" i="23"/>
  <c r="AX27" i="23"/>
  <c r="AZ27" i="23" s="1"/>
  <c r="AU27" i="23"/>
  <c r="AW27" i="23" s="1"/>
  <c r="AR27" i="23"/>
  <c r="AT27" i="23" s="1"/>
  <c r="AP27" i="23"/>
  <c r="AL27" i="23"/>
  <c r="AN27" i="23" s="1"/>
  <c r="AI27" i="23"/>
  <c r="AK27" i="23" s="1"/>
  <c r="AF27" i="23"/>
  <c r="AD27" i="23"/>
  <c r="AA27" i="23"/>
  <c r="W27" i="23"/>
  <c r="Y27" i="23" s="1"/>
  <c r="T27" i="23"/>
  <c r="V27" i="23" s="1"/>
  <c r="Q27" i="23"/>
  <c r="O27" i="23"/>
  <c r="K27" i="23"/>
  <c r="M27" i="23" s="1"/>
  <c r="H27" i="23"/>
  <c r="J27" i="23" s="1"/>
  <c r="E27" i="23"/>
  <c r="AX26" i="23"/>
  <c r="AZ26" i="23" s="1"/>
  <c r="AU26" i="23"/>
  <c r="AW26" i="23" s="1"/>
  <c r="AR26" i="23"/>
  <c r="AT26" i="23" s="1"/>
  <c r="AP26" i="23"/>
  <c r="AL26" i="23"/>
  <c r="AN26" i="23" s="1"/>
  <c r="AI26" i="23"/>
  <c r="AK26" i="23" s="1"/>
  <c r="AF26" i="23"/>
  <c r="AH26" i="23" s="1"/>
  <c r="AA26" i="23"/>
  <c r="W26" i="23"/>
  <c r="Y26" i="23" s="1"/>
  <c r="T26" i="23"/>
  <c r="V26" i="23" s="1"/>
  <c r="Q26" i="23"/>
  <c r="S26" i="23" s="1"/>
  <c r="K26" i="23"/>
  <c r="M26" i="23" s="1"/>
  <c r="H26" i="23"/>
  <c r="J26" i="23" s="1"/>
  <c r="AD26" i="23"/>
  <c r="E26" i="23"/>
  <c r="AX25" i="23"/>
  <c r="AZ25" i="23" s="1"/>
  <c r="AU25" i="23"/>
  <c r="AW25" i="23" s="1"/>
  <c r="AR25" i="23"/>
  <c r="AT25" i="23" s="1"/>
  <c r="AP25" i="23"/>
  <c r="AL25" i="23"/>
  <c r="AN25" i="23" s="1"/>
  <c r="AI25" i="23"/>
  <c r="AK25" i="23" s="1"/>
  <c r="AF25" i="23"/>
  <c r="AA25" i="23"/>
  <c r="W25" i="23"/>
  <c r="Y25" i="23" s="1"/>
  <c r="T25" i="23"/>
  <c r="V25" i="23" s="1"/>
  <c r="Q25" i="23"/>
  <c r="K25" i="23"/>
  <c r="M25" i="23" s="1"/>
  <c r="H25" i="23"/>
  <c r="J25" i="23" s="1"/>
  <c r="E25" i="23"/>
  <c r="G25" i="23" s="1"/>
  <c r="AX24" i="23"/>
  <c r="AZ24" i="23" s="1"/>
  <c r="AU24" i="23"/>
  <c r="AW24" i="23" s="1"/>
  <c r="AR24" i="23"/>
  <c r="AT24" i="23" s="1"/>
  <c r="AP24" i="23"/>
  <c r="AL24" i="23"/>
  <c r="AN24" i="23" s="1"/>
  <c r="AI24" i="23"/>
  <c r="AK24" i="23" s="1"/>
  <c r="AF24" i="23"/>
  <c r="AH24" i="23" s="1"/>
  <c r="AD24" i="23"/>
  <c r="AA24" i="23"/>
  <c r="W24" i="23"/>
  <c r="Y24" i="23" s="1"/>
  <c r="T24" i="23"/>
  <c r="V24" i="23" s="1"/>
  <c r="Q24" i="23"/>
  <c r="S24" i="23" s="1"/>
  <c r="O24" i="23"/>
  <c r="K24" i="23"/>
  <c r="M24" i="23" s="1"/>
  <c r="H24" i="23"/>
  <c r="J24" i="23" s="1"/>
  <c r="E24" i="23"/>
  <c r="AX23" i="23"/>
  <c r="AZ23" i="23" s="1"/>
  <c r="AU23" i="23"/>
  <c r="AW23" i="23" s="1"/>
  <c r="AR23" i="23"/>
  <c r="AT23" i="23" s="1"/>
  <c r="AP23" i="23"/>
  <c r="AL23" i="23"/>
  <c r="AN23" i="23" s="1"/>
  <c r="AI23" i="23"/>
  <c r="AF23" i="23"/>
  <c r="AH23" i="23" s="1"/>
  <c r="AD23" i="23"/>
  <c r="AA23" i="23"/>
  <c r="W23" i="23"/>
  <c r="Y23" i="23" s="1"/>
  <c r="T23" i="23"/>
  <c r="V23" i="23" s="1"/>
  <c r="Q23" i="23"/>
  <c r="O23" i="23"/>
  <c r="K23" i="23"/>
  <c r="M23" i="23" s="1"/>
  <c r="H23" i="23"/>
  <c r="J23" i="23" s="1"/>
  <c r="E23" i="23"/>
  <c r="G23" i="23" s="1"/>
  <c r="AX22" i="23"/>
  <c r="AZ22" i="23" s="1"/>
  <c r="AU22" i="23"/>
  <c r="AW22" i="23" s="1"/>
  <c r="AR22" i="23"/>
  <c r="AT22" i="23" s="1"/>
  <c r="AP22" i="23"/>
  <c r="AL22" i="23"/>
  <c r="AN22" i="23" s="1"/>
  <c r="AI22" i="23"/>
  <c r="AF22" i="23"/>
  <c r="AH22" i="23" s="1"/>
  <c r="AA22" i="23"/>
  <c r="W22" i="23"/>
  <c r="Y22" i="23" s="1"/>
  <c r="T22" i="23"/>
  <c r="Q22" i="23"/>
  <c r="S22" i="23" s="1"/>
  <c r="K22" i="23"/>
  <c r="M22" i="23" s="1"/>
  <c r="H22" i="23"/>
  <c r="J22" i="23" s="1"/>
  <c r="AD22" i="23"/>
  <c r="E22" i="23"/>
  <c r="AX21" i="23"/>
  <c r="AZ21" i="23" s="1"/>
  <c r="AU21" i="23"/>
  <c r="AW21" i="23" s="1"/>
  <c r="AR21" i="23"/>
  <c r="AT21" i="23" s="1"/>
  <c r="AP21" i="23"/>
  <c r="AL21" i="23"/>
  <c r="AN21" i="23" s="1"/>
  <c r="AI21" i="23"/>
  <c r="AK21" i="23" s="1"/>
  <c r="AF21" i="23"/>
  <c r="AA21" i="23"/>
  <c r="W21" i="23"/>
  <c r="Y21" i="23" s="1"/>
  <c r="T21" i="23"/>
  <c r="V21" i="23" s="1"/>
  <c r="Q21" i="23"/>
  <c r="K21" i="23"/>
  <c r="M21" i="23" s="1"/>
  <c r="H21" i="23"/>
  <c r="J21" i="23" s="1"/>
  <c r="E21" i="23"/>
  <c r="AX20" i="23"/>
  <c r="AZ20" i="23" s="1"/>
  <c r="AU20" i="23"/>
  <c r="AW20" i="23" s="1"/>
  <c r="AR20" i="23"/>
  <c r="AT20" i="23" s="1"/>
  <c r="AP20" i="23"/>
  <c r="AL20" i="23"/>
  <c r="AN20" i="23" s="1"/>
  <c r="AI20" i="23"/>
  <c r="AK20" i="23" s="1"/>
  <c r="AF20" i="23"/>
  <c r="AD20" i="23"/>
  <c r="AA20" i="23"/>
  <c r="W20" i="23"/>
  <c r="Y20" i="23" s="1"/>
  <c r="T20" i="23"/>
  <c r="V20" i="23" s="1"/>
  <c r="Q20" i="23"/>
  <c r="O20" i="23"/>
  <c r="K20" i="23"/>
  <c r="M20" i="23" s="1"/>
  <c r="H20" i="23"/>
  <c r="J20" i="23" s="1"/>
  <c r="E20" i="23"/>
  <c r="AX19" i="23"/>
  <c r="AZ19" i="23" s="1"/>
  <c r="AU19" i="23"/>
  <c r="AW19" i="23" s="1"/>
  <c r="AR19" i="23"/>
  <c r="AT19" i="23" s="1"/>
  <c r="AP19" i="23"/>
  <c r="AL19" i="23"/>
  <c r="AN19" i="23" s="1"/>
  <c r="AI19" i="23"/>
  <c r="AK19" i="23" s="1"/>
  <c r="AF19" i="23"/>
  <c r="AD19" i="23"/>
  <c r="AA19" i="23"/>
  <c r="W19" i="23"/>
  <c r="Y19" i="23" s="1"/>
  <c r="T19" i="23"/>
  <c r="V19" i="23" s="1"/>
  <c r="Q19" i="23"/>
  <c r="O19" i="23"/>
  <c r="K19" i="23"/>
  <c r="M19" i="23" s="1"/>
  <c r="H19" i="23"/>
  <c r="J19" i="23" s="1"/>
  <c r="E19" i="23"/>
  <c r="AX18" i="23"/>
  <c r="AZ18" i="23" s="1"/>
  <c r="AU18" i="23"/>
  <c r="AW18" i="23" s="1"/>
  <c r="AR18" i="23"/>
  <c r="AT18" i="23" s="1"/>
  <c r="AP18" i="23"/>
  <c r="AL18" i="23"/>
  <c r="AN18" i="23" s="1"/>
  <c r="AI18" i="23"/>
  <c r="AK18" i="23" s="1"/>
  <c r="AF18" i="23"/>
  <c r="AA18" i="23"/>
  <c r="W18" i="23"/>
  <c r="Y18" i="23" s="1"/>
  <c r="T18" i="23"/>
  <c r="Q18" i="23"/>
  <c r="S18" i="23" s="1"/>
  <c r="K18" i="23"/>
  <c r="M18" i="23" s="1"/>
  <c r="H18" i="23"/>
  <c r="J18" i="23" s="1"/>
  <c r="AD18" i="23"/>
  <c r="E18" i="23"/>
  <c r="AX17" i="23"/>
  <c r="AZ17" i="23" s="1"/>
  <c r="AU17" i="23"/>
  <c r="AW17" i="23" s="1"/>
  <c r="AR17" i="23"/>
  <c r="AT17" i="23" s="1"/>
  <c r="AP17" i="23"/>
  <c r="AL17" i="23"/>
  <c r="AN17" i="23" s="1"/>
  <c r="AI17" i="23"/>
  <c r="AK17" i="23" s="1"/>
  <c r="AF17" i="23"/>
  <c r="AA17" i="23"/>
  <c r="W17" i="23"/>
  <c r="Y17" i="23" s="1"/>
  <c r="T17" i="23"/>
  <c r="V17" i="23" s="1"/>
  <c r="Q17" i="23"/>
  <c r="K17" i="23"/>
  <c r="M17" i="23" s="1"/>
  <c r="H17" i="23"/>
  <c r="J17" i="23" s="1"/>
  <c r="E17" i="23"/>
  <c r="G17" i="23" s="1"/>
  <c r="AX16" i="23"/>
  <c r="AZ16" i="23" s="1"/>
  <c r="AU16" i="23"/>
  <c r="AW16" i="23" s="1"/>
  <c r="AR16" i="23"/>
  <c r="AT16" i="23" s="1"/>
  <c r="AP16" i="23"/>
  <c r="AL16" i="23"/>
  <c r="AN16" i="23" s="1"/>
  <c r="AI16" i="23"/>
  <c r="AK16" i="23" s="1"/>
  <c r="AF16" i="23"/>
  <c r="AH16" i="23" s="1"/>
  <c r="AD16" i="23"/>
  <c r="AA16" i="23"/>
  <c r="W16" i="23"/>
  <c r="Y16" i="23" s="1"/>
  <c r="T16" i="23"/>
  <c r="V16" i="23" s="1"/>
  <c r="Q16" i="23"/>
  <c r="S16" i="23" s="1"/>
  <c r="O16" i="23"/>
  <c r="K16" i="23"/>
  <c r="M16" i="23" s="1"/>
  <c r="H16" i="23"/>
  <c r="J16" i="23" s="1"/>
  <c r="E16" i="23"/>
  <c r="AX15" i="23"/>
  <c r="AZ15" i="23" s="1"/>
  <c r="AU15" i="23"/>
  <c r="AW15" i="23" s="1"/>
  <c r="AR15" i="23"/>
  <c r="AT15" i="23" s="1"/>
  <c r="AP15" i="23"/>
  <c r="AL15" i="23"/>
  <c r="AN15" i="23" s="1"/>
  <c r="AI15" i="23"/>
  <c r="AF15" i="23"/>
  <c r="AH15" i="23" s="1"/>
  <c r="AA15" i="23"/>
  <c r="W15" i="23"/>
  <c r="Y15" i="23" s="1"/>
  <c r="T15" i="23"/>
  <c r="Q15" i="23"/>
  <c r="S15" i="23" s="1"/>
  <c r="K15" i="23"/>
  <c r="M15" i="23" s="1"/>
  <c r="H15" i="23"/>
  <c r="J15" i="23" s="1"/>
  <c r="AD15" i="23"/>
  <c r="E15" i="23"/>
  <c r="G15" i="23" s="1"/>
  <c r="AX14" i="23"/>
  <c r="AZ14" i="23" s="1"/>
  <c r="AU14" i="23"/>
  <c r="AW14" i="23" s="1"/>
  <c r="AR14" i="23"/>
  <c r="AT14" i="23" s="1"/>
  <c r="AP14" i="23"/>
  <c r="AL14" i="23"/>
  <c r="AN14" i="23" s="1"/>
  <c r="AI14" i="23"/>
  <c r="AK14" i="23" s="1"/>
  <c r="AF14" i="23"/>
  <c r="AD14" i="23"/>
  <c r="AA14" i="23"/>
  <c r="W14" i="23"/>
  <c r="Y14" i="23" s="1"/>
  <c r="T14" i="23"/>
  <c r="V14" i="23" s="1"/>
  <c r="Q14" i="23"/>
  <c r="S14" i="23" s="1"/>
  <c r="O14" i="23"/>
  <c r="K14" i="23"/>
  <c r="M14" i="23" s="1"/>
  <c r="H14" i="23"/>
  <c r="J14" i="23" s="1"/>
  <c r="E14" i="23"/>
  <c r="G14" i="23" s="1"/>
  <c r="AX13" i="23"/>
  <c r="AZ13" i="23" s="1"/>
  <c r="AU13" i="23"/>
  <c r="AW13" i="23" s="1"/>
  <c r="AR13" i="23"/>
  <c r="AT13" i="23" s="1"/>
  <c r="AP13" i="23"/>
  <c r="AL13" i="23"/>
  <c r="AN13" i="23" s="1"/>
  <c r="AI13" i="23"/>
  <c r="AK13" i="23" s="1"/>
  <c r="AF13" i="23"/>
  <c r="AA13" i="23"/>
  <c r="W13" i="23"/>
  <c r="Y13" i="23" s="1"/>
  <c r="T13" i="23"/>
  <c r="V13" i="23" s="1"/>
  <c r="Q13" i="23"/>
  <c r="K13" i="23"/>
  <c r="H13" i="23"/>
  <c r="J13" i="23" s="1"/>
  <c r="E13" i="23"/>
  <c r="AX12" i="23"/>
  <c r="AZ12" i="23" s="1"/>
  <c r="AU12" i="23"/>
  <c r="AW12" i="23" s="1"/>
  <c r="AR12" i="23"/>
  <c r="AT12" i="23" s="1"/>
  <c r="AP12" i="23"/>
  <c r="AL12" i="23"/>
  <c r="AN12" i="23" s="1"/>
  <c r="AI12" i="23"/>
  <c r="AK12" i="23" s="1"/>
  <c r="AF12" i="23"/>
  <c r="AD12" i="23"/>
  <c r="AA12" i="23"/>
  <c r="W12" i="23"/>
  <c r="Y12" i="23" s="1"/>
  <c r="T12" i="23"/>
  <c r="V12" i="23" s="1"/>
  <c r="Q12" i="23"/>
  <c r="O12" i="23"/>
  <c r="K12" i="23"/>
  <c r="M12" i="23" s="1"/>
  <c r="H12" i="23"/>
  <c r="E12" i="23"/>
  <c r="G12" i="23" s="1"/>
  <c r="AX11" i="23"/>
  <c r="AZ11" i="23" s="1"/>
  <c r="AU11" i="23"/>
  <c r="AW11" i="23" s="1"/>
  <c r="AR11" i="23"/>
  <c r="AT11" i="23" s="1"/>
  <c r="AP11" i="23"/>
  <c r="AL11" i="23"/>
  <c r="AN11" i="23" s="1"/>
  <c r="AI11" i="23"/>
  <c r="AK11" i="23" s="1"/>
  <c r="AF11" i="23"/>
  <c r="AA11" i="23"/>
  <c r="W11" i="23"/>
  <c r="Y11" i="23" s="1"/>
  <c r="T11" i="23"/>
  <c r="V11" i="23" s="1"/>
  <c r="Q11" i="23"/>
  <c r="S11" i="23" s="1"/>
  <c r="K11" i="23"/>
  <c r="M11" i="23" s="1"/>
  <c r="H11" i="23"/>
  <c r="J11" i="23" s="1"/>
  <c r="O11" i="23"/>
  <c r="E11" i="23"/>
  <c r="AX10" i="23"/>
  <c r="AZ10" i="23" s="1"/>
  <c r="AU10" i="23"/>
  <c r="AW10" i="23" s="1"/>
  <c r="AR10" i="23"/>
  <c r="AT10" i="23" s="1"/>
  <c r="AP10" i="23"/>
  <c r="AL10" i="23"/>
  <c r="AN10" i="23" s="1"/>
  <c r="AI10" i="23"/>
  <c r="AK10" i="23" s="1"/>
  <c r="AF10" i="23"/>
  <c r="AH10" i="23" s="1"/>
  <c r="AD10" i="23"/>
  <c r="AA10" i="23"/>
  <c r="W10" i="23"/>
  <c r="Y10" i="23" s="1"/>
  <c r="T10" i="23"/>
  <c r="V10" i="23" s="1"/>
  <c r="Q10" i="23"/>
  <c r="S10" i="23" s="1"/>
  <c r="K10" i="23"/>
  <c r="M10" i="23" s="1"/>
  <c r="H10" i="23"/>
  <c r="J10" i="23" s="1"/>
  <c r="O10" i="23"/>
  <c r="E10" i="23"/>
  <c r="AX9" i="23"/>
  <c r="AZ9" i="23" s="1"/>
  <c r="AU9" i="23"/>
  <c r="AW9" i="23" s="1"/>
  <c r="AR9" i="23"/>
  <c r="AT9" i="23" s="1"/>
  <c r="AP9" i="23"/>
  <c r="AL9" i="23"/>
  <c r="AN9" i="23" s="1"/>
  <c r="AI9" i="23"/>
  <c r="AK9" i="23" s="1"/>
  <c r="AF9" i="23"/>
  <c r="AA9" i="23"/>
  <c r="W9" i="23"/>
  <c r="Y9" i="23" s="1"/>
  <c r="T9" i="23"/>
  <c r="V9" i="23" s="1"/>
  <c r="Q9" i="23"/>
  <c r="K9" i="23"/>
  <c r="M9" i="23" s="1"/>
  <c r="H9" i="23"/>
  <c r="J9" i="23" s="1"/>
  <c r="E9" i="23"/>
  <c r="G9" i="23" s="1"/>
  <c r="AX8" i="23"/>
  <c r="AZ8" i="23" s="1"/>
  <c r="AU8" i="23"/>
  <c r="AW8" i="23" s="1"/>
  <c r="AR8" i="23"/>
  <c r="AT8" i="23" s="1"/>
  <c r="AP8" i="23"/>
  <c r="AL8" i="23"/>
  <c r="AN8" i="23" s="1"/>
  <c r="AI8" i="23"/>
  <c r="AK8" i="23" s="1"/>
  <c r="AF8" i="23"/>
  <c r="AD8" i="23"/>
  <c r="AA8" i="23"/>
  <c r="W8" i="23"/>
  <c r="Y8" i="23" s="1"/>
  <c r="T8" i="23"/>
  <c r="V8" i="23" s="1"/>
  <c r="Q8" i="23"/>
  <c r="O8" i="23"/>
  <c r="K8" i="23"/>
  <c r="M8" i="23" s="1"/>
  <c r="H8" i="23"/>
  <c r="J8" i="23" s="1"/>
  <c r="E8" i="23"/>
  <c r="AX7" i="23"/>
  <c r="AZ7" i="23" s="1"/>
  <c r="AU7" i="23"/>
  <c r="AW7" i="23" s="1"/>
  <c r="AR7" i="23"/>
  <c r="AT7" i="23" s="1"/>
  <c r="AP7" i="23"/>
  <c r="AL7" i="23"/>
  <c r="AN7" i="23" s="1"/>
  <c r="AI7" i="23"/>
  <c r="AF7" i="23"/>
  <c r="AH7" i="23" s="1"/>
  <c r="AA7" i="23"/>
  <c r="W7" i="23"/>
  <c r="Y7" i="23" s="1"/>
  <c r="T7" i="23"/>
  <c r="Q7" i="23"/>
  <c r="S7" i="23" s="1"/>
  <c r="K7" i="23"/>
  <c r="M7" i="23" s="1"/>
  <c r="H7" i="23"/>
  <c r="J7" i="23" s="1"/>
  <c r="AD7" i="23"/>
  <c r="E7" i="23"/>
  <c r="G7" i="23" s="1"/>
  <c r="AX52" i="22"/>
  <c r="AZ52" i="22" s="1"/>
  <c r="AU52" i="22"/>
  <c r="AW52" i="22" s="1"/>
  <c r="AR52" i="22"/>
  <c r="AT52" i="22" s="1"/>
  <c r="AP52" i="22"/>
  <c r="AL52" i="22"/>
  <c r="AN52" i="22" s="1"/>
  <c r="AI52" i="22"/>
  <c r="AK52" i="22" s="1"/>
  <c r="AF52" i="22"/>
  <c r="AD52" i="22"/>
  <c r="AA52" i="22"/>
  <c r="W52" i="22"/>
  <c r="Y52" i="22" s="1"/>
  <c r="T52" i="22"/>
  <c r="V52" i="22" s="1"/>
  <c r="Q52" i="22"/>
  <c r="S52" i="22" s="1"/>
  <c r="O52" i="22"/>
  <c r="K52" i="22"/>
  <c r="M52" i="22" s="1"/>
  <c r="H52" i="22"/>
  <c r="J52" i="22" s="1"/>
  <c r="E52" i="22"/>
  <c r="G52" i="22" s="1"/>
  <c r="AX50" i="22"/>
  <c r="AZ50" i="22" s="1"/>
  <c r="AU50" i="22"/>
  <c r="AW50" i="22" s="1"/>
  <c r="AR50" i="22"/>
  <c r="AT50" i="22" s="1"/>
  <c r="AP50" i="22"/>
  <c r="AL50" i="22"/>
  <c r="AN50" i="22" s="1"/>
  <c r="AI50" i="22"/>
  <c r="AK50" i="22" s="1"/>
  <c r="AF50" i="22"/>
  <c r="AA50" i="22"/>
  <c r="W50" i="22"/>
  <c r="Y50" i="22" s="1"/>
  <c r="T50" i="22"/>
  <c r="V50" i="22" s="1"/>
  <c r="Q50" i="22"/>
  <c r="K50" i="22"/>
  <c r="H50" i="22"/>
  <c r="J50" i="22" s="1"/>
  <c r="E50" i="22"/>
  <c r="G50" i="22" s="1"/>
  <c r="AX49" i="22"/>
  <c r="AZ49" i="22" s="1"/>
  <c r="AU49" i="22"/>
  <c r="AW49" i="22" s="1"/>
  <c r="AR49" i="22"/>
  <c r="AT49" i="22" s="1"/>
  <c r="AP49" i="22"/>
  <c r="AL49" i="22"/>
  <c r="AN49" i="22" s="1"/>
  <c r="AI49" i="22"/>
  <c r="AK49" i="22" s="1"/>
  <c r="AF49" i="22"/>
  <c r="AD49" i="22"/>
  <c r="AA49" i="22"/>
  <c r="W49" i="22"/>
  <c r="Y49" i="22" s="1"/>
  <c r="T49" i="22"/>
  <c r="V49" i="22" s="1"/>
  <c r="Q49" i="22"/>
  <c r="O49" i="22"/>
  <c r="K49" i="22"/>
  <c r="M49" i="22" s="1"/>
  <c r="H49" i="22"/>
  <c r="E49" i="22"/>
  <c r="AX48" i="22"/>
  <c r="AZ48" i="22" s="1"/>
  <c r="AU48" i="22"/>
  <c r="AW48" i="22" s="1"/>
  <c r="AR48" i="22"/>
  <c r="AT48" i="22" s="1"/>
  <c r="AP48" i="22"/>
  <c r="AL48" i="22"/>
  <c r="AN48" i="22" s="1"/>
  <c r="AI48" i="22"/>
  <c r="AF48" i="22"/>
  <c r="AH48" i="22" s="1"/>
  <c r="AD48" i="22"/>
  <c r="AA48" i="22"/>
  <c r="W48" i="22"/>
  <c r="Y48" i="22" s="1"/>
  <c r="T48" i="22"/>
  <c r="V48" i="22" s="1"/>
  <c r="Q48" i="22"/>
  <c r="S48" i="22" s="1"/>
  <c r="K48" i="22"/>
  <c r="M48" i="22" s="1"/>
  <c r="H48" i="22"/>
  <c r="J48" i="22" s="1"/>
  <c r="O48" i="22"/>
  <c r="E48" i="22"/>
  <c r="AX47" i="22"/>
  <c r="AZ47" i="22" s="1"/>
  <c r="AU47" i="22"/>
  <c r="AW47" i="22" s="1"/>
  <c r="AR47" i="22"/>
  <c r="AT47" i="22" s="1"/>
  <c r="AP47" i="22"/>
  <c r="AL47" i="22"/>
  <c r="AN47" i="22" s="1"/>
  <c r="AI47" i="22"/>
  <c r="AK47" i="22" s="1"/>
  <c r="AF47" i="22"/>
  <c r="AH47" i="22" s="1"/>
  <c r="AD47" i="22"/>
  <c r="AA47" i="22"/>
  <c r="W47" i="22"/>
  <c r="Y47" i="22" s="1"/>
  <c r="T47" i="22"/>
  <c r="V47" i="22" s="1"/>
  <c r="Q47" i="22"/>
  <c r="S47" i="22" s="1"/>
  <c r="K47" i="22"/>
  <c r="M47" i="22" s="1"/>
  <c r="H47" i="22"/>
  <c r="J47" i="22" s="1"/>
  <c r="O47" i="22"/>
  <c r="E47" i="22"/>
  <c r="AX46" i="22"/>
  <c r="AZ46" i="22" s="1"/>
  <c r="AU46" i="22"/>
  <c r="AW46" i="22" s="1"/>
  <c r="AR46" i="22"/>
  <c r="AT46" i="22" s="1"/>
  <c r="AP46" i="22"/>
  <c r="AL46" i="22"/>
  <c r="AN46" i="22" s="1"/>
  <c r="AI46" i="22"/>
  <c r="AK46" i="22" s="1"/>
  <c r="AF46" i="22"/>
  <c r="AA46" i="22"/>
  <c r="W46" i="22"/>
  <c r="Y46" i="22" s="1"/>
  <c r="T46" i="22"/>
  <c r="V46" i="22" s="1"/>
  <c r="Q46" i="22"/>
  <c r="K46" i="22"/>
  <c r="H46" i="22"/>
  <c r="J46" i="22" s="1"/>
  <c r="E46" i="22"/>
  <c r="G46" i="22" s="1"/>
  <c r="AX45" i="22"/>
  <c r="AZ45" i="22" s="1"/>
  <c r="AU45" i="22"/>
  <c r="AW45" i="22" s="1"/>
  <c r="AR45" i="22"/>
  <c r="AT45" i="22" s="1"/>
  <c r="AP45" i="22"/>
  <c r="AL45" i="22"/>
  <c r="AN45" i="22" s="1"/>
  <c r="AI45" i="22"/>
  <c r="AK45" i="22" s="1"/>
  <c r="AF45" i="22"/>
  <c r="AD45" i="22"/>
  <c r="AA45" i="22"/>
  <c r="W45" i="22"/>
  <c r="Y45" i="22" s="1"/>
  <c r="T45" i="22"/>
  <c r="V45" i="22" s="1"/>
  <c r="Q45" i="22"/>
  <c r="O45" i="22"/>
  <c r="K45" i="22"/>
  <c r="M45" i="22" s="1"/>
  <c r="H45" i="22"/>
  <c r="J45" i="22" s="1"/>
  <c r="E45" i="22"/>
  <c r="AX44" i="22"/>
  <c r="AZ44" i="22" s="1"/>
  <c r="AU44" i="22"/>
  <c r="AW44" i="22" s="1"/>
  <c r="AR44" i="22"/>
  <c r="AT44" i="22" s="1"/>
  <c r="AP44" i="22"/>
  <c r="AL44" i="22"/>
  <c r="AN44" i="22" s="1"/>
  <c r="AI44" i="22"/>
  <c r="AF44" i="22"/>
  <c r="AH44" i="22" s="1"/>
  <c r="AA44" i="22"/>
  <c r="W44" i="22"/>
  <c r="Y44" i="22" s="1"/>
  <c r="T44" i="22"/>
  <c r="Q44" i="22"/>
  <c r="S44" i="22" s="1"/>
  <c r="K44" i="22"/>
  <c r="M44" i="22" s="1"/>
  <c r="H44" i="22"/>
  <c r="J44" i="22" s="1"/>
  <c r="AD44" i="22"/>
  <c r="E44" i="22"/>
  <c r="G44" i="22" s="1"/>
  <c r="AX43" i="22"/>
  <c r="AZ43" i="22" s="1"/>
  <c r="AU43" i="22"/>
  <c r="AW43" i="22" s="1"/>
  <c r="AR43" i="22"/>
  <c r="AT43" i="22" s="1"/>
  <c r="AP43" i="22"/>
  <c r="AL43" i="22"/>
  <c r="AN43" i="22" s="1"/>
  <c r="AI43" i="22"/>
  <c r="AK43" i="22" s="1"/>
  <c r="AF43" i="22"/>
  <c r="AH43" i="22" s="1"/>
  <c r="AD43" i="22"/>
  <c r="AA43" i="22"/>
  <c r="W43" i="22"/>
  <c r="Y43" i="22" s="1"/>
  <c r="T43" i="22"/>
  <c r="V43" i="22" s="1"/>
  <c r="Q43" i="22"/>
  <c r="S43" i="22" s="1"/>
  <c r="O43" i="22"/>
  <c r="K43" i="22"/>
  <c r="M43" i="22" s="1"/>
  <c r="H43" i="22"/>
  <c r="J43" i="22" s="1"/>
  <c r="E43" i="22"/>
  <c r="G43" i="22" s="1"/>
  <c r="AX42" i="22"/>
  <c r="AZ42" i="22" s="1"/>
  <c r="AU42" i="22"/>
  <c r="AW42" i="22" s="1"/>
  <c r="AR42" i="22"/>
  <c r="AT42" i="22" s="1"/>
  <c r="AP42" i="22"/>
  <c r="AL42" i="22"/>
  <c r="AN42" i="22" s="1"/>
  <c r="AI42" i="22"/>
  <c r="AK42" i="22" s="1"/>
  <c r="AF42" i="22"/>
  <c r="AA42" i="22"/>
  <c r="W42" i="22"/>
  <c r="Y42" i="22" s="1"/>
  <c r="T42" i="22"/>
  <c r="V42" i="22" s="1"/>
  <c r="Q42" i="22"/>
  <c r="K42" i="22"/>
  <c r="H42" i="22"/>
  <c r="J42" i="22" s="1"/>
  <c r="E42" i="22"/>
  <c r="G42" i="22" s="1"/>
  <c r="AX41" i="22"/>
  <c r="AZ41" i="22" s="1"/>
  <c r="AU41" i="22"/>
  <c r="AW41" i="22" s="1"/>
  <c r="AR41" i="22"/>
  <c r="AT41" i="22" s="1"/>
  <c r="AP41" i="22"/>
  <c r="AL41" i="22"/>
  <c r="AN41" i="22" s="1"/>
  <c r="AI41" i="22"/>
  <c r="AK41" i="22" s="1"/>
  <c r="AF41" i="22"/>
  <c r="AD41" i="22"/>
  <c r="AA41" i="22"/>
  <c r="W41" i="22"/>
  <c r="Y41" i="22" s="1"/>
  <c r="T41" i="22"/>
  <c r="V41" i="22" s="1"/>
  <c r="Q41" i="22"/>
  <c r="O41" i="22"/>
  <c r="K41" i="22"/>
  <c r="M41" i="22" s="1"/>
  <c r="H41" i="22"/>
  <c r="E41" i="22"/>
  <c r="G41" i="22" s="1"/>
  <c r="AX40" i="22"/>
  <c r="AZ40" i="22" s="1"/>
  <c r="AU40" i="22"/>
  <c r="AW40" i="22" s="1"/>
  <c r="AR40" i="22"/>
  <c r="AT40" i="22" s="1"/>
  <c r="AP40" i="22"/>
  <c r="AL40" i="22"/>
  <c r="AN40" i="22" s="1"/>
  <c r="AI40" i="22"/>
  <c r="AK40" i="22" s="1"/>
  <c r="AF40" i="22"/>
  <c r="AA40" i="22"/>
  <c r="W40" i="22"/>
  <c r="Y40" i="22" s="1"/>
  <c r="T40" i="22"/>
  <c r="V40" i="22" s="1"/>
  <c r="Q40" i="22"/>
  <c r="S40" i="22" s="1"/>
  <c r="K40" i="22"/>
  <c r="M40" i="22" s="1"/>
  <c r="H40" i="22"/>
  <c r="J40" i="22" s="1"/>
  <c r="O40" i="22"/>
  <c r="E40" i="22"/>
  <c r="AX39" i="22"/>
  <c r="AZ39" i="22" s="1"/>
  <c r="AU39" i="22"/>
  <c r="AW39" i="22" s="1"/>
  <c r="AR39" i="22"/>
  <c r="AT39" i="22" s="1"/>
  <c r="AP39" i="22"/>
  <c r="AL39" i="22"/>
  <c r="AN39" i="22" s="1"/>
  <c r="AI39" i="22"/>
  <c r="AK39" i="22" s="1"/>
  <c r="AF39" i="22"/>
  <c r="AH39" i="22" s="1"/>
  <c r="AD39" i="22"/>
  <c r="AA39" i="22"/>
  <c r="W39" i="22"/>
  <c r="Y39" i="22" s="1"/>
  <c r="T39" i="22"/>
  <c r="V39" i="22" s="1"/>
  <c r="Q39" i="22"/>
  <c r="S39" i="22" s="1"/>
  <c r="K39" i="22"/>
  <c r="M39" i="22" s="1"/>
  <c r="H39" i="22"/>
  <c r="J39" i="22" s="1"/>
  <c r="O39" i="22"/>
  <c r="E39" i="22"/>
  <c r="AX38" i="22"/>
  <c r="AZ38" i="22" s="1"/>
  <c r="AU38" i="22"/>
  <c r="AW38" i="22" s="1"/>
  <c r="AR38" i="22"/>
  <c r="AT38" i="22" s="1"/>
  <c r="AP38" i="22"/>
  <c r="AL38" i="22"/>
  <c r="AN38" i="22" s="1"/>
  <c r="AI38" i="22"/>
  <c r="AK38" i="22" s="1"/>
  <c r="AF38" i="22"/>
  <c r="AA38" i="22"/>
  <c r="W38" i="22"/>
  <c r="Y38" i="22" s="1"/>
  <c r="T38" i="22"/>
  <c r="V38" i="22" s="1"/>
  <c r="Q38" i="22"/>
  <c r="K38" i="22"/>
  <c r="M38" i="22" s="1"/>
  <c r="H38" i="22"/>
  <c r="J38" i="22" s="1"/>
  <c r="E38" i="22"/>
  <c r="G38" i="22" s="1"/>
  <c r="AX37" i="22"/>
  <c r="AZ37" i="22" s="1"/>
  <c r="AU37" i="22"/>
  <c r="AW37" i="22" s="1"/>
  <c r="AR37" i="22"/>
  <c r="AT37" i="22" s="1"/>
  <c r="AP37" i="22"/>
  <c r="AL37" i="22"/>
  <c r="AN37" i="22" s="1"/>
  <c r="AI37" i="22"/>
  <c r="AK37" i="22" s="1"/>
  <c r="AF37" i="22"/>
  <c r="AD37" i="22"/>
  <c r="AA37" i="22"/>
  <c r="W37" i="22"/>
  <c r="Y37" i="22" s="1"/>
  <c r="T37" i="22"/>
  <c r="V37" i="22" s="1"/>
  <c r="Q37" i="22"/>
  <c r="O37" i="22"/>
  <c r="K37" i="22"/>
  <c r="M37" i="22" s="1"/>
  <c r="H37" i="22"/>
  <c r="J37" i="22" s="1"/>
  <c r="E37" i="22"/>
  <c r="AX36" i="22"/>
  <c r="AZ36" i="22" s="1"/>
  <c r="AU36" i="22"/>
  <c r="AW36" i="22" s="1"/>
  <c r="AR36" i="22"/>
  <c r="AT36" i="22" s="1"/>
  <c r="AP36" i="22"/>
  <c r="AL36" i="22"/>
  <c r="AN36" i="22" s="1"/>
  <c r="AI36" i="22"/>
  <c r="AF36" i="22"/>
  <c r="AH36" i="22" s="1"/>
  <c r="AA36" i="22"/>
  <c r="W36" i="22"/>
  <c r="Y36" i="22" s="1"/>
  <c r="T36" i="22"/>
  <c r="V36" i="22" s="1"/>
  <c r="Q36" i="22"/>
  <c r="S36" i="22" s="1"/>
  <c r="K36" i="22"/>
  <c r="M36" i="22" s="1"/>
  <c r="H36" i="22"/>
  <c r="J36" i="22" s="1"/>
  <c r="AD36" i="22"/>
  <c r="E36" i="22"/>
  <c r="G36" i="22" s="1"/>
  <c r="AX35" i="22"/>
  <c r="AZ35" i="22" s="1"/>
  <c r="AU35" i="22"/>
  <c r="AW35" i="22" s="1"/>
  <c r="AR35" i="22"/>
  <c r="AT35" i="22" s="1"/>
  <c r="AP35" i="22"/>
  <c r="AL35" i="22"/>
  <c r="AN35" i="22" s="1"/>
  <c r="AI35" i="22"/>
  <c r="AK35" i="22" s="1"/>
  <c r="AF35" i="22"/>
  <c r="AD35" i="22"/>
  <c r="AA35" i="22"/>
  <c r="W35" i="22"/>
  <c r="Y35" i="22" s="1"/>
  <c r="T35" i="22"/>
  <c r="V35" i="22" s="1"/>
  <c r="Q35" i="22"/>
  <c r="O35" i="22"/>
  <c r="K35" i="22"/>
  <c r="M35" i="22" s="1"/>
  <c r="H35" i="22"/>
  <c r="J35" i="22" s="1"/>
  <c r="E35" i="22"/>
  <c r="G35" i="22" s="1"/>
  <c r="AX34" i="22"/>
  <c r="AZ34" i="22" s="1"/>
  <c r="AU34" i="22"/>
  <c r="AW34" i="22" s="1"/>
  <c r="AR34" i="22"/>
  <c r="AT34" i="22" s="1"/>
  <c r="AP34" i="22"/>
  <c r="AL34" i="22"/>
  <c r="AN34" i="22" s="1"/>
  <c r="AI34" i="22"/>
  <c r="AF34" i="22"/>
  <c r="AH34" i="22" s="1"/>
  <c r="AA34" i="22"/>
  <c r="W34" i="22"/>
  <c r="Y34" i="22" s="1"/>
  <c r="T34" i="22"/>
  <c r="Q34" i="22"/>
  <c r="S34" i="22" s="1"/>
  <c r="K34" i="22"/>
  <c r="M34" i="22" s="1"/>
  <c r="H34" i="22"/>
  <c r="J34" i="22" s="1"/>
  <c r="AD34" i="22"/>
  <c r="E34" i="22"/>
  <c r="AX33" i="22"/>
  <c r="AZ33" i="22" s="1"/>
  <c r="AU33" i="22"/>
  <c r="AW33" i="22" s="1"/>
  <c r="AR33" i="22"/>
  <c r="AT33" i="22" s="1"/>
  <c r="AP33" i="22"/>
  <c r="AL33" i="22"/>
  <c r="AI33" i="22"/>
  <c r="AK33" i="22" s="1"/>
  <c r="AF33" i="22"/>
  <c r="AH33" i="22" s="1"/>
  <c r="AD33" i="22"/>
  <c r="AA33" i="22"/>
  <c r="W33" i="22"/>
  <c r="Y33" i="22" s="1"/>
  <c r="T33" i="22"/>
  <c r="Q33" i="22"/>
  <c r="S33" i="22" s="1"/>
  <c r="O33" i="22"/>
  <c r="K33" i="22"/>
  <c r="M33" i="22" s="1"/>
  <c r="H33" i="22"/>
  <c r="J33" i="22" s="1"/>
  <c r="E33" i="22"/>
  <c r="AX32" i="22"/>
  <c r="AZ32" i="22" s="1"/>
  <c r="AU32" i="22"/>
  <c r="AW32" i="22" s="1"/>
  <c r="AR32" i="22"/>
  <c r="AT32" i="22" s="1"/>
  <c r="AP32" i="22"/>
  <c r="AL32" i="22"/>
  <c r="AN32" i="22" s="1"/>
  <c r="AI32" i="22"/>
  <c r="AK32" i="22" s="1"/>
  <c r="AF32" i="22"/>
  <c r="AA32" i="22"/>
  <c r="W32" i="22"/>
  <c r="Y32" i="22" s="1"/>
  <c r="T32" i="22"/>
  <c r="V32" i="22" s="1"/>
  <c r="Q32" i="22"/>
  <c r="K32" i="22"/>
  <c r="M32" i="22" s="1"/>
  <c r="H32" i="22"/>
  <c r="E32" i="22"/>
  <c r="AX31" i="22"/>
  <c r="AZ31" i="22" s="1"/>
  <c r="AU31" i="22"/>
  <c r="AW31" i="22" s="1"/>
  <c r="AR31" i="22"/>
  <c r="AT31" i="22" s="1"/>
  <c r="AP31" i="22"/>
  <c r="AL31" i="22"/>
  <c r="AN31" i="22" s="1"/>
  <c r="AI31" i="22"/>
  <c r="AK31" i="22" s="1"/>
  <c r="AF31" i="22"/>
  <c r="AD31" i="22"/>
  <c r="AA31" i="22"/>
  <c r="W31" i="22"/>
  <c r="Y31" i="22" s="1"/>
  <c r="T31" i="22"/>
  <c r="V31" i="22" s="1"/>
  <c r="Q31" i="22"/>
  <c r="O31" i="22"/>
  <c r="K31" i="22"/>
  <c r="M31" i="22" s="1"/>
  <c r="H31" i="22"/>
  <c r="J31" i="22" s="1"/>
  <c r="E31" i="22"/>
  <c r="AX30" i="22"/>
  <c r="AZ30" i="22" s="1"/>
  <c r="AU30" i="22"/>
  <c r="AW30" i="22" s="1"/>
  <c r="AR30" i="22"/>
  <c r="AT30" i="22" s="1"/>
  <c r="AP30" i="22"/>
  <c r="AL30" i="22"/>
  <c r="AN30" i="22" s="1"/>
  <c r="AI30" i="22"/>
  <c r="AF30" i="22"/>
  <c r="AH30" i="22" s="1"/>
  <c r="AA30" i="22"/>
  <c r="W30" i="22"/>
  <c r="Y30" i="22" s="1"/>
  <c r="T30" i="22"/>
  <c r="Q30" i="22"/>
  <c r="S30" i="22" s="1"/>
  <c r="K30" i="22"/>
  <c r="M30" i="22" s="1"/>
  <c r="H30" i="22"/>
  <c r="J30" i="22" s="1"/>
  <c r="AD30" i="22"/>
  <c r="E30" i="22"/>
  <c r="G30" i="22" s="1"/>
  <c r="AX29" i="22"/>
  <c r="AZ29" i="22" s="1"/>
  <c r="AU29" i="22"/>
  <c r="AW29" i="22" s="1"/>
  <c r="AR29" i="22"/>
  <c r="AT29" i="22" s="1"/>
  <c r="AP29" i="22"/>
  <c r="AL29" i="22"/>
  <c r="AN29" i="22" s="1"/>
  <c r="AI29" i="22"/>
  <c r="AF29" i="22"/>
  <c r="AH29" i="22" s="1"/>
  <c r="AD29" i="22"/>
  <c r="AA29" i="22"/>
  <c r="W29" i="22"/>
  <c r="Y29" i="22" s="1"/>
  <c r="T29" i="22"/>
  <c r="V29" i="22" s="1"/>
  <c r="Q29" i="22"/>
  <c r="S29" i="22" s="1"/>
  <c r="O29" i="22"/>
  <c r="K29" i="22"/>
  <c r="M29" i="22" s="1"/>
  <c r="H29" i="22"/>
  <c r="J29" i="22" s="1"/>
  <c r="E29" i="22"/>
  <c r="AX28" i="22"/>
  <c r="AZ28" i="22" s="1"/>
  <c r="AU28" i="22"/>
  <c r="AW28" i="22" s="1"/>
  <c r="AR28" i="22"/>
  <c r="AT28" i="22" s="1"/>
  <c r="AP28" i="22"/>
  <c r="AL28" i="22"/>
  <c r="AN28" i="22" s="1"/>
  <c r="AI28" i="22"/>
  <c r="AK28" i="22" s="1"/>
  <c r="AF28" i="22"/>
  <c r="AA28" i="22"/>
  <c r="W28" i="22"/>
  <c r="Y28" i="22" s="1"/>
  <c r="T28" i="22"/>
  <c r="V28" i="22" s="1"/>
  <c r="Q28" i="22"/>
  <c r="S28" i="22" s="1"/>
  <c r="K28" i="22"/>
  <c r="M28" i="22" s="1"/>
  <c r="H28" i="22"/>
  <c r="E28" i="22"/>
  <c r="AX27" i="22"/>
  <c r="AZ27" i="22" s="1"/>
  <c r="AU27" i="22"/>
  <c r="AW27" i="22" s="1"/>
  <c r="AR27" i="22"/>
  <c r="AT27" i="22" s="1"/>
  <c r="AP27" i="22"/>
  <c r="AL27" i="22"/>
  <c r="AN27" i="22" s="1"/>
  <c r="AI27" i="22"/>
  <c r="AK27" i="22" s="1"/>
  <c r="AF27" i="22"/>
  <c r="AD27" i="22"/>
  <c r="AA27" i="22"/>
  <c r="W27" i="22"/>
  <c r="Y27" i="22" s="1"/>
  <c r="T27" i="22"/>
  <c r="V27" i="22" s="1"/>
  <c r="Q27" i="22"/>
  <c r="O27" i="22"/>
  <c r="K27" i="22"/>
  <c r="M27" i="22" s="1"/>
  <c r="H27" i="22"/>
  <c r="J27" i="22" s="1"/>
  <c r="E27" i="22"/>
  <c r="AX26" i="22"/>
  <c r="AZ26" i="22" s="1"/>
  <c r="AU26" i="22"/>
  <c r="AW26" i="22" s="1"/>
  <c r="AR26" i="22"/>
  <c r="AT26" i="22" s="1"/>
  <c r="AP26" i="22"/>
  <c r="AL26" i="22"/>
  <c r="AN26" i="22" s="1"/>
  <c r="AI26" i="22"/>
  <c r="AF26" i="22"/>
  <c r="AH26" i="22" s="1"/>
  <c r="AA26" i="22"/>
  <c r="W26" i="22"/>
  <c r="Y26" i="22" s="1"/>
  <c r="T26" i="22"/>
  <c r="V26" i="22" s="1"/>
  <c r="Q26" i="22"/>
  <c r="S26" i="22" s="1"/>
  <c r="K26" i="22"/>
  <c r="M26" i="22" s="1"/>
  <c r="H26" i="22"/>
  <c r="AD26" i="22"/>
  <c r="E26" i="22"/>
  <c r="G26" i="22" s="1"/>
  <c r="AX25" i="22"/>
  <c r="AZ25" i="22" s="1"/>
  <c r="AU25" i="22"/>
  <c r="AW25" i="22" s="1"/>
  <c r="AR25" i="22"/>
  <c r="AT25" i="22" s="1"/>
  <c r="AP25" i="22"/>
  <c r="AL25" i="22"/>
  <c r="AN25" i="22" s="1"/>
  <c r="AI25" i="22"/>
  <c r="AF25" i="22"/>
  <c r="AH25" i="22" s="1"/>
  <c r="AD25" i="22"/>
  <c r="AA25" i="22"/>
  <c r="W25" i="22"/>
  <c r="Y25" i="22" s="1"/>
  <c r="T25" i="22"/>
  <c r="V25" i="22" s="1"/>
  <c r="Q25" i="22"/>
  <c r="O25" i="22"/>
  <c r="K25" i="22"/>
  <c r="M25" i="22" s="1"/>
  <c r="H25" i="22"/>
  <c r="J25" i="22" s="1"/>
  <c r="E25" i="22"/>
  <c r="AX24" i="22"/>
  <c r="AZ24" i="22" s="1"/>
  <c r="AU24" i="22"/>
  <c r="AW24" i="22" s="1"/>
  <c r="AR24" i="22"/>
  <c r="AT24" i="22" s="1"/>
  <c r="AP24" i="22"/>
  <c r="AL24" i="22"/>
  <c r="AN24" i="22" s="1"/>
  <c r="AI24" i="22"/>
  <c r="AK24" i="22" s="1"/>
  <c r="AF24" i="22"/>
  <c r="AA24" i="22"/>
  <c r="W24" i="22"/>
  <c r="Y24" i="22" s="1"/>
  <c r="T24" i="22"/>
  <c r="V24" i="22" s="1"/>
  <c r="Q24" i="22"/>
  <c r="K24" i="22"/>
  <c r="M24" i="22" s="1"/>
  <c r="H24" i="22"/>
  <c r="E24" i="22"/>
  <c r="AX23" i="22"/>
  <c r="AZ23" i="22" s="1"/>
  <c r="AU23" i="22"/>
  <c r="AW23" i="22" s="1"/>
  <c r="AR23" i="22"/>
  <c r="AT23" i="22" s="1"/>
  <c r="AP23" i="22"/>
  <c r="AL23" i="22"/>
  <c r="AN23" i="22" s="1"/>
  <c r="AI23" i="22"/>
  <c r="AK23" i="22" s="1"/>
  <c r="AF23" i="22"/>
  <c r="AD23" i="22"/>
  <c r="AA23" i="22"/>
  <c r="W23" i="22"/>
  <c r="Y23" i="22" s="1"/>
  <c r="T23" i="22"/>
  <c r="V23" i="22" s="1"/>
  <c r="Q23" i="22"/>
  <c r="O23" i="22"/>
  <c r="K23" i="22"/>
  <c r="M23" i="22" s="1"/>
  <c r="H23" i="22"/>
  <c r="J23" i="22" s="1"/>
  <c r="E23" i="22"/>
  <c r="G23" i="22" s="1"/>
  <c r="AX22" i="22"/>
  <c r="AZ22" i="22" s="1"/>
  <c r="AU22" i="22"/>
  <c r="AW22" i="22" s="1"/>
  <c r="AR22" i="22"/>
  <c r="AT22" i="22" s="1"/>
  <c r="AP22" i="22"/>
  <c r="AL22" i="22"/>
  <c r="AN22" i="22" s="1"/>
  <c r="AI22" i="22"/>
  <c r="AF22" i="22"/>
  <c r="AH22" i="22" s="1"/>
  <c r="AA22" i="22"/>
  <c r="W22" i="22"/>
  <c r="Y22" i="22" s="1"/>
  <c r="T22" i="22"/>
  <c r="Q22" i="22"/>
  <c r="S22" i="22" s="1"/>
  <c r="K22" i="22"/>
  <c r="M22" i="22" s="1"/>
  <c r="H22" i="22"/>
  <c r="J22" i="22" s="1"/>
  <c r="AD22" i="22"/>
  <c r="E22" i="22"/>
  <c r="G22" i="22" s="1"/>
  <c r="AX21" i="22"/>
  <c r="AZ21" i="22" s="1"/>
  <c r="AU21" i="22"/>
  <c r="AW21" i="22" s="1"/>
  <c r="AR21" i="22"/>
  <c r="AT21" i="22" s="1"/>
  <c r="AP21" i="22"/>
  <c r="AL21" i="22"/>
  <c r="AN21" i="22" s="1"/>
  <c r="AI21" i="22"/>
  <c r="AK21" i="22" s="1"/>
  <c r="AF21" i="22"/>
  <c r="AH21" i="22" s="1"/>
  <c r="AD21" i="22"/>
  <c r="AA21" i="22"/>
  <c r="W21" i="22"/>
  <c r="Y21" i="22" s="1"/>
  <c r="T21" i="22"/>
  <c r="V21" i="22" s="1"/>
  <c r="Q21" i="22"/>
  <c r="O21" i="22"/>
  <c r="K21" i="22"/>
  <c r="M21" i="22" s="1"/>
  <c r="H21" i="22"/>
  <c r="J21" i="22" s="1"/>
  <c r="E21" i="22"/>
  <c r="AX20" i="22"/>
  <c r="AZ20" i="22" s="1"/>
  <c r="AU20" i="22"/>
  <c r="AW20" i="22" s="1"/>
  <c r="AR20" i="22"/>
  <c r="AT20" i="22" s="1"/>
  <c r="AP20" i="22"/>
  <c r="AL20" i="22"/>
  <c r="AN20" i="22" s="1"/>
  <c r="AI20" i="22"/>
  <c r="AK20" i="22" s="1"/>
  <c r="AF20" i="22"/>
  <c r="AA20" i="22"/>
  <c r="W20" i="22"/>
  <c r="Y20" i="22" s="1"/>
  <c r="T20" i="22"/>
  <c r="V20" i="22" s="1"/>
  <c r="Q20" i="22"/>
  <c r="K20" i="22"/>
  <c r="M20" i="22" s="1"/>
  <c r="H20" i="22"/>
  <c r="E20" i="22"/>
  <c r="AX19" i="22"/>
  <c r="AZ19" i="22" s="1"/>
  <c r="AU19" i="22"/>
  <c r="AW19" i="22" s="1"/>
  <c r="AR19" i="22"/>
  <c r="AT19" i="22" s="1"/>
  <c r="AP19" i="22"/>
  <c r="AL19" i="22"/>
  <c r="AN19" i="22" s="1"/>
  <c r="AI19" i="22"/>
  <c r="AK19" i="22" s="1"/>
  <c r="AF19" i="22"/>
  <c r="AD19" i="22"/>
  <c r="AA19" i="22"/>
  <c r="W19" i="22"/>
  <c r="Y19" i="22" s="1"/>
  <c r="T19" i="22"/>
  <c r="V19" i="22" s="1"/>
  <c r="Q19" i="22"/>
  <c r="O19" i="22"/>
  <c r="K19" i="22"/>
  <c r="M19" i="22" s="1"/>
  <c r="H19" i="22"/>
  <c r="J19" i="22" s="1"/>
  <c r="E19" i="22"/>
  <c r="G19" i="22" s="1"/>
  <c r="AX18" i="22"/>
  <c r="AZ18" i="22" s="1"/>
  <c r="AU18" i="22"/>
  <c r="AW18" i="22" s="1"/>
  <c r="AR18" i="22"/>
  <c r="AT18" i="22" s="1"/>
  <c r="AP18" i="22"/>
  <c r="AL18" i="22"/>
  <c r="AN18" i="22" s="1"/>
  <c r="AI18" i="22"/>
  <c r="AF18" i="22"/>
  <c r="AH18" i="22" s="1"/>
  <c r="AA18" i="22"/>
  <c r="W18" i="22"/>
  <c r="Y18" i="22" s="1"/>
  <c r="T18" i="22"/>
  <c r="Q18" i="22"/>
  <c r="S18" i="22" s="1"/>
  <c r="K18" i="22"/>
  <c r="M18" i="22" s="1"/>
  <c r="H18" i="22"/>
  <c r="J18" i="22" s="1"/>
  <c r="AD18" i="22"/>
  <c r="E18" i="22"/>
  <c r="AX17" i="22"/>
  <c r="AZ17" i="22" s="1"/>
  <c r="AU17" i="22"/>
  <c r="AW17" i="22" s="1"/>
  <c r="AR17" i="22"/>
  <c r="AT17" i="22" s="1"/>
  <c r="AP17" i="22"/>
  <c r="AL17" i="22"/>
  <c r="AI17" i="22"/>
  <c r="AK17" i="22" s="1"/>
  <c r="AF17" i="22"/>
  <c r="AH17" i="22" s="1"/>
  <c r="AD17" i="22"/>
  <c r="AA17" i="22"/>
  <c r="W17" i="22"/>
  <c r="Y17" i="22" s="1"/>
  <c r="T17" i="22"/>
  <c r="Q17" i="22"/>
  <c r="S17" i="22" s="1"/>
  <c r="O17" i="22"/>
  <c r="K17" i="22"/>
  <c r="M17" i="22" s="1"/>
  <c r="H17" i="22"/>
  <c r="J17" i="22" s="1"/>
  <c r="E17" i="22"/>
  <c r="AX16" i="22"/>
  <c r="AZ16" i="22" s="1"/>
  <c r="AU16" i="22"/>
  <c r="AW16" i="22" s="1"/>
  <c r="AR16" i="22"/>
  <c r="AT16" i="22" s="1"/>
  <c r="AP16" i="22"/>
  <c r="AL16" i="22"/>
  <c r="AN16" i="22" s="1"/>
  <c r="AI16" i="22"/>
  <c r="AK16" i="22" s="1"/>
  <c r="AF16" i="22"/>
  <c r="AA16" i="22"/>
  <c r="W16" i="22"/>
  <c r="Y16" i="22" s="1"/>
  <c r="T16" i="22"/>
  <c r="V16" i="22" s="1"/>
  <c r="Q16" i="22"/>
  <c r="K16" i="22"/>
  <c r="M16" i="22" s="1"/>
  <c r="H16" i="22"/>
  <c r="E16" i="22"/>
  <c r="AX15" i="22"/>
  <c r="AZ15" i="22" s="1"/>
  <c r="AU15" i="22"/>
  <c r="AW15" i="22" s="1"/>
  <c r="AR15" i="22"/>
  <c r="AT15" i="22" s="1"/>
  <c r="AP15" i="22"/>
  <c r="AL15" i="22"/>
  <c r="AN15" i="22" s="1"/>
  <c r="AI15" i="22"/>
  <c r="AK15" i="22" s="1"/>
  <c r="AF15" i="22"/>
  <c r="AD15" i="22"/>
  <c r="AA15" i="22"/>
  <c r="W15" i="22"/>
  <c r="Y15" i="22" s="1"/>
  <c r="T15" i="22"/>
  <c r="V15" i="22" s="1"/>
  <c r="Q15" i="22"/>
  <c r="O15" i="22"/>
  <c r="K15" i="22"/>
  <c r="M15" i="22" s="1"/>
  <c r="H15" i="22"/>
  <c r="J15" i="22" s="1"/>
  <c r="E15" i="22"/>
  <c r="G15" i="22" s="1"/>
  <c r="AX14" i="22"/>
  <c r="AZ14" i="22" s="1"/>
  <c r="AU14" i="22"/>
  <c r="AW14" i="22" s="1"/>
  <c r="AR14" i="22"/>
  <c r="AT14" i="22" s="1"/>
  <c r="AP14" i="22"/>
  <c r="AL14" i="22"/>
  <c r="AN14" i="22" s="1"/>
  <c r="AI14" i="22"/>
  <c r="AK14" i="22" s="1"/>
  <c r="AF14" i="22"/>
  <c r="AH14" i="22" s="1"/>
  <c r="AA14" i="22"/>
  <c r="W14" i="22"/>
  <c r="Y14" i="22" s="1"/>
  <c r="T14" i="22"/>
  <c r="Q14" i="22"/>
  <c r="S14" i="22" s="1"/>
  <c r="K14" i="22"/>
  <c r="M14" i="22" s="1"/>
  <c r="H14" i="22"/>
  <c r="J14" i="22" s="1"/>
  <c r="AD14" i="22"/>
  <c r="E14" i="22"/>
  <c r="G14" i="22" s="1"/>
  <c r="AX13" i="22"/>
  <c r="AZ13" i="22" s="1"/>
  <c r="AU13" i="22"/>
  <c r="AW13" i="22" s="1"/>
  <c r="AR13" i="22"/>
  <c r="AT13" i="22" s="1"/>
  <c r="AP13" i="22"/>
  <c r="AL13" i="22"/>
  <c r="AI13" i="22"/>
  <c r="AK13" i="22" s="1"/>
  <c r="AF13" i="22"/>
  <c r="AH13" i="22" s="1"/>
  <c r="AD13" i="22"/>
  <c r="AA13" i="22"/>
  <c r="W13" i="22"/>
  <c r="Y13" i="22" s="1"/>
  <c r="T13" i="22"/>
  <c r="V13" i="22" s="1"/>
  <c r="Q13" i="22"/>
  <c r="S13" i="22" s="1"/>
  <c r="O13" i="22"/>
  <c r="K13" i="22"/>
  <c r="M13" i="22" s="1"/>
  <c r="H13" i="22"/>
  <c r="J13" i="22" s="1"/>
  <c r="E13" i="22"/>
  <c r="AX12" i="22"/>
  <c r="AZ12" i="22" s="1"/>
  <c r="AU12" i="22"/>
  <c r="AW12" i="22" s="1"/>
  <c r="AR12" i="22"/>
  <c r="AT12" i="22" s="1"/>
  <c r="AP12" i="22"/>
  <c r="AL12" i="22"/>
  <c r="AN12" i="22" s="1"/>
  <c r="AI12" i="22"/>
  <c r="AK12" i="22" s="1"/>
  <c r="AF12" i="22"/>
  <c r="AA12" i="22"/>
  <c r="W12" i="22"/>
  <c r="Y12" i="22" s="1"/>
  <c r="T12" i="22"/>
  <c r="V12" i="22" s="1"/>
  <c r="Q12" i="22"/>
  <c r="S12" i="22" s="1"/>
  <c r="K12" i="22"/>
  <c r="M12" i="22" s="1"/>
  <c r="H12" i="22"/>
  <c r="E12" i="22"/>
  <c r="AX11" i="22"/>
  <c r="AZ11" i="22" s="1"/>
  <c r="AU11" i="22"/>
  <c r="AW11" i="22" s="1"/>
  <c r="AR11" i="22"/>
  <c r="AT11" i="22" s="1"/>
  <c r="AP11" i="22"/>
  <c r="AL11" i="22"/>
  <c r="AN11" i="22" s="1"/>
  <c r="AI11" i="22"/>
  <c r="AK11" i="22" s="1"/>
  <c r="AF11" i="22"/>
  <c r="AD11" i="22"/>
  <c r="AA11" i="22"/>
  <c r="W11" i="22"/>
  <c r="Y11" i="22" s="1"/>
  <c r="T11" i="22"/>
  <c r="V11" i="22" s="1"/>
  <c r="Q11" i="22"/>
  <c r="O11" i="22"/>
  <c r="K11" i="22"/>
  <c r="M11" i="22" s="1"/>
  <c r="H11" i="22"/>
  <c r="J11" i="22" s="1"/>
  <c r="E11" i="22"/>
  <c r="AX10" i="22"/>
  <c r="AZ10" i="22" s="1"/>
  <c r="AU10" i="22"/>
  <c r="AW10" i="22" s="1"/>
  <c r="AR10" i="22"/>
  <c r="AT10" i="22" s="1"/>
  <c r="AP10" i="22"/>
  <c r="AL10" i="22"/>
  <c r="AN10" i="22" s="1"/>
  <c r="AI10" i="22"/>
  <c r="AF10" i="22"/>
  <c r="AH10" i="22" s="1"/>
  <c r="AA10" i="22"/>
  <c r="W10" i="22"/>
  <c r="Y10" i="22" s="1"/>
  <c r="T10" i="22"/>
  <c r="V10" i="22" s="1"/>
  <c r="Q10" i="22"/>
  <c r="S10" i="22" s="1"/>
  <c r="K10" i="22"/>
  <c r="M10" i="22" s="1"/>
  <c r="H10" i="22"/>
  <c r="AD10" i="22"/>
  <c r="E10" i="22"/>
  <c r="G10" i="22" s="1"/>
  <c r="AX9" i="22"/>
  <c r="AZ9" i="22" s="1"/>
  <c r="AU9" i="22"/>
  <c r="AW9" i="22" s="1"/>
  <c r="AR9" i="22"/>
  <c r="AT9" i="22" s="1"/>
  <c r="AP9" i="22"/>
  <c r="AL9" i="22"/>
  <c r="AN9" i="22" s="1"/>
  <c r="AI9" i="22"/>
  <c r="AF9" i="22"/>
  <c r="AH9" i="22" s="1"/>
  <c r="AD9" i="22"/>
  <c r="AA9" i="22"/>
  <c r="W9" i="22"/>
  <c r="Y9" i="22" s="1"/>
  <c r="T9" i="22"/>
  <c r="V9" i="22" s="1"/>
  <c r="Q9" i="22"/>
  <c r="S9" i="22" s="1"/>
  <c r="O9" i="22"/>
  <c r="K9" i="22"/>
  <c r="M9" i="22" s="1"/>
  <c r="H9" i="22"/>
  <c r="J9" i="22" s="1"/>
  <c r="E9" i="22"/>
  <c r="AX8" i="22"/>
  <c r="AZ8" i="22" s="1"/>
  <c r="AU8" i="22"/>
  <c r="AW8" i="22" s="1"/>
  <c r="AR8" i="22"/>
  <c r="AT8" i="22" s="1"/>
  <c r="AP8" i="22"/>
  <c r="AL8" i="22"/>
  <c r="AN8" i="22" s="1"/>
  <c r="AI8" i="22"/>
  <c r="AK8" i="22" s="1"/>
  <c r="AF8" i="22"/>
  <c r="AA8" i="22"/>
  <c r="W8" i="22"/>
  <c r="Y8" i="22" s="1"/>
  <c r="T8" i="22"/>
  <c r="V8" i="22" s="1"/>
  <c r="Q8" i="22"/>
  <c r="K8" i="22"/>
  <c r="M8" i="22" s="1"/>
  <c r="H8" i="22"/>
  <c r="E8" i="22"/>
  <c r="AX7" i="22"/>
  <c r="AZ7" i="22" s="1"/>
  <c r="AU7" i="22"/>
  <c r="AW7" i="22" s="1"/>
  <c r="AR7" i="22"/>
  <c r="AT7" i="22" s="1"/>
  <c r="AP7" i="22"/>
  <c r="AL7" i="22"/>
  <c r="AN7" i="22" s="1"/>
  <c r="AI7" i="22"/>
  <c r="AK7" i="22" s="1"/>
  <c r="AF7" i="22"/>
  <c r="AD7" i="22"/>
  <c r="AA7" i="22"/>
  <c r="W7" i="22"/>
  <c r="Y7" i="22" s="1"/>
  <c r="T7" i="22"/>
  <c r="V7" i="22" s="1"/>
  <c r="Q7" i="22"/>
  <c r="O7" i="22"/>
  <c r="K7" i="22"/>
  <c r="M7" i="22" s="1"/>
  <c r="H7" i="22"/>
  <c r="J7" i="22" s="1"/>
  <c r="E7" i="22"/>
  <c r="G7" i="22" s="1"/>
  <c r="AX52" i="40"/>
  <c r="AZ52" i="40" s="1"/>
  <c r="AU52" i="40"/>
  <c r="AW52" i="40" s="1"/>
  <c r="AR52" i="40"/>
  <c r="AT52" i="40" s="1"/>
  <c r="AP52" i="40"/>
  <c r="AL52" i="40"/>
  <c r="AN52" i="40" s="1"/>
  <c r="AI52" i="40"/>
  <c r="AK52" i="40" s="1"/>
  <c r="AF52" i="40"/>
  <c r="AH52" i="40" s="1"/>
  <c r="AA52" i="40"/>
  <c r="W52" i="40"/>
  <c r="Y52" i="40" s="1"/>
  <c r="T52" i="40"/>
  <c r="Q52" i="40"/>
  <c r="S52" i="40" s="1"/>
  <c r="K52" i="40"/>
  <c r="M52" i="40" s="1"/>
  <c r="H52" i="40"/>
  <c r="J52" i="40" s="1"/>
  <c r="AD52" i="40"/>
  <c r="E52" i="40"/>
  <c r="G52" i="40" s="1"/>
  <c r="AX50" i="40"/>
  <c r="AZ50" i="40" s="1"/>
  <c r="AU50" i="40"/>
  <c r="AW50" i="40" s="1"/>
  <c r="AR50" i="40"/>
  <c r="AT50" i="40" s="1"/>
  <c r="AP50" i="40"/>
  <c r="AL50" i="40"/>
  <c r="AN50" i="40" s="1"/>
  <c r="AI50" i="40"/>
  <c r="AK50" i="40" s="1"/>
  <c r="AF50" i="40"/>
  <c r="AH50" i="40" s="1"/>
  <c r="AD50" i="40"/>
  <c r="AA50" i="40"/>
  <c r="W50" i="40"/>
  <c r="Y50" i="40" s="1"/>
  <c r="T50" i="40"/>
  <c r="V50" i="40" s="1"/>
  <c r="Q50" i="40"/>
  <c r="O50" i="40"/>
  <c r="K50" i="40"/>
  <c r="M50" i="40" s="1"/>
  <c r="H50" i="40"/>
  <c r="J50" i="40" s="1"/>
  <c r="E50" i="40"/>
  <c r="AX49" i="40"/>
  <c r="AZ49" i="40" s="1"/>
  <c r="AU49" i="40"/>
  <c r="AW49" i="40" s="1"/>
  <c r="AR49" i="40"/>
  <c r="AT49" i="40" s="1"/>
  <c r="AP49" i="40"/>
  <c r="AL49" i="40"/>
  <c r="AN49" i="40" s="1"/>
  <c r="AI49" i="40"/>
  <c r="AK49" i="40" s="1"/>
  <c r="AF49" i="40"/>
  <c r="AH49" i="40" s="1"/>
  <c r="AA49" i="40"/>
  <c r="W49" i="40"/>
  <c r="Y49" i="40" s="1"/>
  <c r="T49" i="40"/>
  <c r="V49" i="40" s="1"/>
  <c r="Q49" i="40"/>
  <c r="S49" i="40" s="1"/>
  <c r="K49" i="40"/>
  <c r="M49" i="40" s="1"/>
  <c r="H49" i="40"/>
  <c r="E49" i="40"/>
  <c r="AX48" i="40"/>
  <c r="AZ48" i="40" s="1"/>
  <c r="AU48" i="40"/>
  <c r="AW48" i="40" s="1"/>
  <c r="AR48" i="40"/>
  <c r="AT48" i="40" s="1"/>
  <c r="AP48" i="40"/>
  <c r="AL48" i="40"/>
  <c r="AN48" i="40" s="1"/>
  <c r="AI48" i="40"/>
  <c r="AK48" i="40" s="1"/>
  <c r="AF48" i="40"/>
  <c r="AD48" i="40"/>
  <c r="AA48" i="40"/>
  <c r="W48" i="40"/>
  <c r="Y48" i="40" s="1"/>
  <c r="T48" i="40"/>
  <c r="V48" i="40" s="1"/>
  <c r="Q48" i="40"/>
  <c r="O48" i="40"/>
  <c r="K48" i="40"/>
  <c r="M48" i="40" s="1"/>
  <c r="H48" i="40"/>
  <c r="J48" i="40" s="1"/>
  <c r="E48" i="40"/>
  <c r="G48" i="40" s="1"/>
  <c r="AX47" i="40"/>
  <c r="AZ47" i="40" s="1"/>
  <c r="AU47" i="40"/>
  <c r="AW47" i="40" s="1"/>
  <c r="AR47" i="40"/>
  <c r="AT47" i="40" s="1"/>
  <c r="AP47" i="40"/>
  <c r="AL47" i="40"/>
  <c r="AN47" i="40" s="1"/>
  <c r="AI47" i="40"/>
  <c r="AF47" i="40"/>
  <c r="AH47" i="40" s="1"/>
  <c r="AA47" i="40"/>
  <c r="W47" i="40"/>
  <c r="Y47" i="40" s="1"/>
  <c r="T47" i="40"/>
  <c r="V47" i="40" s="1"/>
  <c r="Q47" i="40"/>
  <c r="S47" i="40" s="1"/>
  <c r="K47" i="40"/>
  <c r="M47" i="40" s="1"/>
  <c r="H47" i="40"/>
  <c r="J47" i="40" s="1"/>
  <c r="AD47" i="40"/>
  <c r="E47" i="40"/>
  <c r="G47" i="40" s="1"/>
  <c r="AX46" i="40"/>
  <c r="AZ46" i="40" s="1"/>
  <c r="AU46" i="40"/>
  <c r="AW46" i="40" s="1"/>
  <c r="AR46" i="40"/>
  <c r="AT46" i="40" s="1"/>
  <c r="AP46" i="40"/>
  <c r="AL46" i="40"/>
  <c r="AN46" i="40" s="1"/>
  <c r="AI46" i="40"/>
  <c r="AK46" i="40" s="1"/>
  <c r="AF46" i="40"/>
  <c r="AD46" i="40"/>
  <c r="AA46" i="40"/>
  <c r="W46" i="40"/>
  <c r="Y46" i="40" s="1"/>
  <c r="T46" i="40"/>
  <c r="V46" i="40" s="1"/>
  <c r="Q46" i="40"/>
  <c r="S46" i="40" s="1"/>
  <c r="O46" i="40"/>
  <c r="K46" i="40"/>
  <c r="M46" i="40" s="1"/>
  <c r="H46" i="40"/>
  <c r="J46" i="40" s="1"/>
  <c r="E46" i="40"/>
  <c r="G46" i="40" s="1"/>
  <c r="AX45" i="40"/>
  <c r="AZ45" i="40" s="1"/>
  <c r="AU45" i="40"/>
  <c r="AW45" i="40" s="1"/>
  <c r="AR45" i="40"/>
  <c r="AT45" i="40" s="1"/>
  <c r="AP45" i="40"/>
  <c r="AL45" i="40"/>
  <c r="AN45" i="40" s="1"/>
  <c r="AI45" i="40"/>
  <c r="AK45" i="40" s="1"/>
  <c r="AF45" i="40"/>
  <c r="AA45" i="40"/>
  <c r="W45" i="40"/>
  <c r="Y45" i="40" s="1"/>
  <c r="T45" i="40"/>
  <c r="V45" i="40" s="1"/>
  <c r="Q45" i="40"/>
  <c r="S45" i="40" s="1"/>
  <c r="K45" i="40"/>
  <c r="M45" i="40" s="1"/>
  <c r="H45" i="40"/>
  <c r="J45" i="40" s="1"/>
  <c r="E45" i="40"/>
  <c r="AX44" i="40"/>
  <c r="AZ44" i="40" s="1"/>
  <c r="AU44" i="40"/>
  <c r="AW44" i="40" s="1"/>
  <c r="AR44" i="40"/>
  <c r="AT44" i="40" s="1"/>
  <c r="AP44" i="40"/>
  <c r="AL44" i="40"/>
  <c r="AN44" i="40" s="1"/>
  <c r="AI44" i="40"/>
  <c r="AK44" i="40" s="1"/>
  <c r="AF44" i="40"/>
  <c r="AD44" i="40"/>
  <c r="AA44" i="40"/>
  <c r="W44" i="40"/>
  <c r="Y44" i="40" s="1"/>
  <c r="T44" i="40"/>
  <c r="V44" i="40" s="1"/>
  <c r="Q44" i="40"/>
  <c r="S44" i="40" s="1"/>
  <c r="O44" i="40"/>
  <c r="K44" i="40"/>
  <c r="M44" i="40" s="1"/>
  <c r="H44" i="40"/>
  <c r="J44" i="40" s="1"/>
  <c r="E44" i="40"/>
  <c r="G44" i="40" s="1"/>
  <c r="AX43" i="40"/>
  <c r="AZ43" i="40" s="1"/>
  <c r="AU43" i="40"/>
  <c r="AW43" i="40" s="1"/>
  <c r="AR43" i="40"/>
  <c r="AT43" i="40" s="1"/>
  <c r="AP43" i="40"/>
  <c r="AL43" i="40"/>
  <c r="AN43" i="40" s="1"/>
  <c r="AI43" i="40"/>
  <c r="AK43" i="40" s="1"/>
  <c r="AF43" i="40"/>
  <c r="AH43" i="40" s="1"/>
  <c r="AA43" i="40"/>
  <c r="W43" i="40"/>
  <c r="Y43" i="40" s="1"/>
  <c r="T43" i="40"/>
  <c r="V43" i="40" s="1"/>
  <c r="Q43" i="40"/>
  <c r="S43" i="40" s="1"/>
  <c r="K43" i="40"/>
  <c r="M43" i="40" s="1"/>
  <c r="H43" i="40"/>
  <c r="J43" i="40" s="1"/>
  <c r="E43" i="40"/>
  <c r="G43" i="40" s="1"/>
  <c r="AX42" i="40"/>
  <c r="AZ42" i="40" s="1"/>
  <c r="AU42" i="40"/>
  <c r="AW42" i="40" s="1"/>
  <c r="AR42" i="40"/>
  <c r="AT42" i="40" s="1"/>
  <c r="AP42" i="40"/>
  <c r="AL42" i="40"/>
  <c r="AN42" i="40" s="1"/>
  <c r="AI42" i="40"/>
  <c r="AK42" i="40" s="1"/>
  <c r="AF42" i="40"/>
  <c r="AA42" i="40"/>
  <c r="W42" i="40"/>
  <c r="Y42" i="40" s="1"/>
  <c r="T42" i="40"/>
  <c r="V42" i="40" s="1"/>
  <c r="Q42" i="40"/>
  <c r="O42" i="40"/>
  <c r="K42" i="40"/>
  <c r="M42" i="40" s="1"/>
  <c r="H42" i="40"/>
  <c r="J42" i="40" s="1"/>
  <c r="AD42" i="40"/>
  <c r="E42" i="40"/>
  <c r="G42" i="40" s="1"/>
  <c r="AX41" i="40"/>
  <c r="AZ41" i="40" s="1"/>
  <c r="AU41" i="40"/>
  <c r="AW41" i="40" s="1"/>
  <c r="AR41" i="40"/>
  <c r="AT41" i="40" s="1"/>
  <c r="AP41" i="40"/>
  <c r="AL41" i="40"/>
  <c r="AN41" i="40" s="1"/>
  <c r="AI41" i="40"/>
  <c r="AK41" i="40" s="1"/>
  <c r="AF41" i="40"/>
  <c r="AA41" i="40"/>
  <c r="W41" i="40"/>
  <c r="Y41" i="40" s="1"/>
  <c r="T41" i="40"/>
  <c r="V41" i="40" s="1"/>
  <c r="Q41" i="40"/>
  <c r="K41" i="40"/>
  <c r="M41" i="40" s="1"/>
  <c r="H41" i="40"/>
  <c r="J41" i="40" s="1"/>
  <c r="E41" i="40"/>
  <c r="AX40" i="40"/>
  <c r="AZ40" i="40" s="1"/>
  <c r="AU40" i="40"/>
  <c r="AW40" i="40" s="1"/>
  <c r="AR40" i="40"/>
  <c r="AT40" i="40" s="1"/>
  <c r="AP40" i="40"/>
  <c r="AL40" i="40"/>
  <c r="AN40" i="40" s="1"/>
  <c r="AI40" i="40"/>
  <c r="AK40" i="40" s="1"/>
  <c r="AF40" i="40"/>
  <c r="AD40" i="40"/>
  <c r="AA40" i="40"/>
  <c r="W40" i="40"/>
  <c r="Y40" i="40" s="1"/>
  <c r="T40" i="40"/>
  <c r="V40" i="40" s="1"/>
  <c r="Q40" i="40"/>
  <c r="S40" i="40" s="1"/>
  <c r="O40" i="40"/>
  <c r="K40" i="40"/>
  <c r="M40" i="40" s="1"/>
  <c r="H40" i="40"/>
  <c r="J40" i="40" s="1"/>
  <c r="E40" i="40"/>
  <c r="AX39" i="40"/>
  <c r="AZ39" i="40" s="1"/>
  <c r="AU39" i="40"/>
  <c r="AW39" i="40" s="1"/>
  <c r="AR39" i="40"/>
  <c r="AT39" i="40" s="1"/>
  <c r="AP39" i="40"/>
  <c r="AL39" i="40"/>
  <c r="AN39" i="40" s="1"/>
  <c r="AI39" i="40"/>
  <c r="AF39" i="40"/>
  <c r="AH39" i="40" s="1"/>
  <c r="AA39" i="40"/>
  <c r="W39" i="40"/>
  <c r="Y39" i="40" s="1"/>
  <c r="T39" i="40"/>
  <c r="V39" i="40" s="1"/>
  <c r="Q39" i="40"/>
  <c r="O39" i="40"/>
  <c r="K39" i="40"/>
  <c r="M39" i="40" s="1"/>
  <c r="H39" i="40"/>
  <c r="J39" i="40" s="1"/>
  <c r="AD39" i="40"/>
  <c r="E39" i="40"/>
  <c r="G39" i="40" s="1"/>
  <c r="AX38" i="40"/>
  <c r="AZ38" i="40" s="1"/>
  <c r="AU38" i="40"/>
  <c r="AW38" i="40" s="1"/>
  <c r="AR38" i="40"/>
  <c r="AT38" i="40" s="1"/>
  <c r="AP38" i="40"/>
  <c r="AL38" i="40"/>
  <c r="AN38" i="40" s="1"/>
  <c r="AI38" i="40"/>
  <c r="AK38" i="40" s="1"/>
  <c r="AF38" i="40"/>
  <c r="AH38" i="40" s="1"/>
  <c r="AA38" i="40"/>
  <c r="W38" i="40"/>
  <c r="T38" i="40"/>
  <c r="V38" i="40" s="1"/>
  <c r="Q38" i="40"/>
  <c r="S38" i="40" s="1"/>
  <c r="K38" i="40"/>
  <c r="M38" i="40" s="1"/>
  <c r="H38" i="40"/>
  <c r="J38" i="40" s="1"/>
  <c r="E38" i="40"/>
  <c r="AX37" i="40"/>
  <c r="AZ37" i="40" s="1"/>
  <c r="AU37" i="40"/>
  <c r="AW37" i="40" s="1"/>
  <c r="AR37" i="40"/>
  <c r="AT37" i="40" s="1"/>
  <c r="AP37" i="40"/>
  <c r="AL37" i="40"/>
  <c r="AN37" i="40" s="1"/>
  <c r="AI37" i="40"/>
  <c r="AK37" i="40" s="1"/>
  <c r="AF37" i="40"/>
  <c r="AA37" i="40"/>
  <c r="W37" i="40"/>
  <c r="Y37" i="40" s="1"/>
  <c r="T37" i="40"/>
  <c r="V37" i="40" s="1"/>
  <c r="Q37" i="40"/>
  <c r="K37" i="40"/>
  <c r="M37" i="40" s="1"/>
  <c r="H37" i="40"/>
  <c r="E37" i="40"/>
  <c r="G37" i="40" s="1"/>
  <c r="AX36" i="40"/>
  <c r="AZ36" i="40" s="1"/>
  <c r="AU36" i="40"/>
  <c r="AW36" i="40" s="1"/>
  <c r="AR36" i="40"/>
  <c r="AT36" i="40" s="1"/>
  <c r="AP36" i="40"/>
  <c r="AL36" i="40"/>
  <c r="AN36" i="40" s="1"/>
  <c r="AI36" i="40"/>
  <c r="AK36" i="40" s="1"/>
  <c r="AF36" i="40"/>
  <c r="AH36" i="40" s="1"/>
  <c r="AD36" i="40"/>
  <c r="AA36" i="40"/>
  <c r="W36" i="40"/>
  <c r="Y36" i="40" s="1"/>
  <c r="T36" i="40"/>
  <c r="V36" i="40" s="1"/>
  <c r="Q36" i="40"/>
  <c r="O36" i="40"/>
  <c r="K36" i="40"/>
  <c r="M36" i="40" s="1"/>
  <c r="H36" i="40"/>
  <c r="J36" i="40" s="1"/>
  <c r="E36" i="40"/>
  <c r="AX35" i="40"/>
  <c r="AZ35" i="40" s="1"/>
  <c r="AU35" i="40"/>
  <c r="AW35" i="40" s="1"/>
  <c r="AR35" i="40"/>
  <c r="AT35" i="40" s="1"/>
  <c r="AP35" i="40"/>
  <c r="AL35" i="40"/>
  <c r="AN35" i="40" s="1"/>
  <c r="AI35" i="40"/>
  <c r="AK35" i="40" s="1"/>
  <c r="AF35" i="40"/>
  <c r="AH35" i="40" s="1"/>
  <c r="AA35" i="40"/>
  <c r="W35" i="40"/>
  <c r="Y35" i="40" s="1"/>
  <c r="T35" i="40"/>
  <c r="Q35" i="40"/>
  <c r="S35" i="40" s="1"/>
  <c r="K35" i="40"/>
  <c r="M35" i="40" s="1"/>
  <c r="H35" i="40"/>
  <c r="J35" i="40" s="1"/>
  <c r="O35" i="40"/>
  <c r="E35" i="40"/>
  <c r="AX34" i="40"/>
  <c r="AZ34" i="40" s="1"/>
  <c r="AU34" i="40"/>
  <c r="AW34" i="40" s="1"/>
  <c r="AR34" i="40"/>
  <c r="AT34" i="40" s="1"/>
  <c r="AP34" i="40"/>
  <c r="AL34" i="40"/>
  <c r="AN34" i="40" s="1"/>
  <c r="AI34" i="40"/>
  <c r="AK34" i="40" s="1"/>
  <c r="AF34" i="40"/>
  <c r="AH34" i="40" s="1"/>
  <c r="AD34" i="40"/>
  <c r="AA34" i="40"/>
  <c r="W34" i="40"/>
  <c r="Y34" i="40" s="1"/>
  <c r="T34" i="40"/>
  <c r="V34" i="40" s="1"/>
  <c r="Q34" i="40"/>
  <c r="S34" i="40" s="1"/>
  <c r="O34" i="40"/>
  <c r="K34" i="40"/>
  <c r="M34" i="40" s="1"/>
  <c r="H34" i="40"/>
  <c r="J34" i="40" s="1"/>
  <c r="E34" i="40"/>
  <c r="G34" i="40" s="1"/>
  <c r="AX33" i="40"/>
  <c r="AZ33" i="40" s="1"/>
  <c r="AU33" i="40"/>
  <c r="AW33" i="40" s="1"/>
  <c r="AR33" i="40"/>
  <c r="AT33" i="40" s="1"/>
  <c r="AP33" i="40"/>
  <c r="AL33" i="40"/>
  <c r="AN33" i="40" s="1"/>
  <c r="AI33" i="40"/>
  <c r="AK33" i="40" s="1"/>
  <c r="AF33" i="40"/>
  <c r="AA33" i="40"/>
  <c r="W33" i="40"/>
  <c r="Y33" i="40" s="1"/>
  <c r="T33" i="40"/>
  <c r="V33" i="40" s="1"/>
  <c r="Q33" i="40"/>
  <c r="S33" i="40" s="1"/>
  <c r="K33" i="40"/>
  <c r="M33" i="40" s="1"/>
  <c r="H33" i="40"/>
  <c r="J33" i="40" s="1"/>
  <c r="E33" i="40"/>
  <c r="AX32" i="40"/>
  <c r="AZ32" i="40" s="1"/>
  <c r="AU32" i="40"/>
  <c r="AW32" i="40" s="1"/>
  <c r="AR32" i="40"/>
  <c r="AT32" i="40" s="1"/>
  <c r="AP32" i="40"/>
  <c r="AL32" i="40"/>
  <c r="AN32" i="40" s="1"/>
  <c r="AI32" i="40"/>
  <c r="AK32" i="40" s="1"/>
  <c r="AF32" i="40"/>
  <c r="AD32" i="40"/>
  <c r="AA32" i="40"/>
  <c r="W32" i="40"/>
  <c r="Y32" i="40" s="1"/>
  <c r="T32" i="40"/>
  <c r="V32" i="40" s="1"/>
  <c r="Q32" i="40"/>
  <c r="S32" i="40" s="1"/>
  <c r="O32" i="40"/>
  <c r="K32" i="40"/>
  <c r="M32" i="40" s="1"/>
  <c r="H32" i="40"/>
  <c r="J32" i="40" s="1"/>
  <c r="E32" i="40"/>
  <c r="G32" i="40" s="1"/>
  <c r="AX31" i="40"/>
  <c r="AZ31" i="40" s="1"/>
  <c r="AU31" i="40"/>
  <c r="AW31" i="40" s="1"/>
  <c r="AR31" i="40"/>
  <c r="AT31" i="40" s="1"/>
  <c r="AP31" i="40"/>
  <c r="AL31" i="40"/>
  <c r="AN31" i="40" s="1"/>
  <c r="AI31" i="40"/>
  <c r="AK31" i="40" s="1"/>
  <c r="AF31" i="40"/>
  <c r="AH31" i="40" s="1"/>
  <c r="AA31" i="40"/>
  <c r="W31" i="40"/>
  <c r="Y31" i="40" s="1"/>
  <c r="T31" i="40"/>
  <c r="Q31" i="40"/>
  <c r="S31" i="40" s="1"/>
  <c r="O31" i="40"/>
  <c r="K31" i="40"/>
  <c r="M31" i="40" s="1"/>
  <c r="H31" i="40"/>
  <c r="J31" i="40" s="1"/>
  <c r="AD31" i="40"/>
  <c r="E31" i="40"/>
  <c r="G31" i="40" s="1"/>
  <c r="AX30" i="40"/>
  <c r="AZ30" i="40" s="1"/>
  <c r="AU30" i="40"/>
  <c r="AW30" i="40" s="1"/>
  <c r="AR30" i="40"/>
  <c r="AT30" i="40" s="1"/>
  <c r="AP30" i="40"/>
  <c r="AL30" i="40"/>
  <c r="AN30" i="40" s="1"/>
  <c r="AI30" i="40"/>
  <c r="AK30" i="40" s="1"/>
  <c r="AF30" i="40"/>
  <c r="AH30" i="40" s="1"/>
  <c r="AA30" i="40"/>
  <c r="W30" i="40"/>
  <c r="Y30" i="40" s="1"/>
  <c r="T30" i="40"/>
  <c r="V30" i="40" s="1"/>
  <c r="Q30" i="40"/>
  <c r="K30" i="40"/>
  <c r="M30" i="40" s="1"/>
  <c r="H30" i="40"/>
  <c r="J30" i="40" s="1"/>
  <c r="E30" i="40"/>
  <c r="AX29" i="40"/>
  <c r="AZ29" i="40" s="1"/>
  <c r="AU29" i="40"/>
  <c r="AW29" i="40" s="1"/>
  <c r="AR29" i="40"/>
  <c r="AT29" i="40" s="1"/>
  <c r="AP29" i="40"/>
  <c r="AL29" i="40"/>
  <c r="AN29" i="40" s="1"/>
  <c r="AI29" i="40"/>
  <c r="AK29" i="40" s="1"/>
  <c r="AF29" i="40"/>
  <c r="AH29" i="40" s="1"/>
  <c r="AA29" i="40"/>
  <c r="W29" i="40"/>
  <c r="Y29" i="40" s="1"/>
  <c r="T29" i="40"/>
  <c r="V29" i="40" s="1"/>
  <c r="Q29" i="40"/>
  <c r="K29" i="40"/>
  <c r="M29" i="40" s="1"/>
  <c r="H29" i="40"/>
  <c r="E29" i="40"/>
  <c r="G29" i="40" s="1"/>
  <c r="AX28" i="40"/>
  <c r="AZ28" i="40" s="1"/>
  <c r="AU28" i="40"/>
  <c r="AW28" i="40" s="1"/>
  <c r="AR28" i="40"/>
  <c r="AT28" i="40" s="1"/>
  <c r="AP28" i="40"/>
  <c r="AL28" i="40"/>
  <c r="AN28" i="40" s="1"/>
  <c r="AI28" i="40"/>
  <c r="AK28" i="40" s="1"/>
  <c r="AF28" i="40"/>
  <c r="AD28" i="40"/>
  <c r="AA28" i="40"/>
  <c r="W28" i="40"/>
  <c r="Y28" i="40" s="1"/>
  <c r="T28" i="40"/>
  <c r="V28" i="40" s="1"/>
  <c r="Q28" i="40"/>
  <c r="O28" i="40"/>
  <c r="K28" i="40"/>
  <c r="M28" i="40" s="1"/>
  <c r="H28" i="40"/>
  <c r="J28" i="40" s="1"/>
  <c r="E28" i="40"/>
  <c r="AX27" i="40"/>
  <c r="AZ27" i="40" s="1"/>
  <c r="AU27" i="40"/>
  <c r="AW27" i="40" s="1"/>
  <c r="AR27" i="40"/>
  <c r="AT27" i="40" s="1"/>
  <c r="AP27" i="40"/>
  <c r="AL27" i="40"/>
  <c r="AN27" i="40" s="1"/>
  <c r="AI27" i="40"/>
  <c r="AK27" i="40" s="1"/>
  <c r="AF27" i="40"/>
  <c r="AH27" i="40" s="1"/>
  <c r="AA27" i="40"/>
  <c r="W27" i="40"/>
  <c r="Y27" i="40" s="1"/>
  <c r="T27" i="40"/>
  <c r="Q27" i="40"/>
  <c r="S27" i="40" s="1"/>
  <c r="K27" i="40"/>
  <c r="M27" i="40" s="1"/>
  <c r="H27" i="40"/>
  <c r="J27" i="40" s="1"/>
  <c r="O27" i="40"/>
  <c r="E27" i="40"/>
  <c r="AX26" i="40"/>
  <c r="AZ26" i="40" s="1"/>
  <c r="AU26" i="40"/>
  <c r="AW26" i="40" s="1"/>
  <c r="AR26" i="40"/>
  <c r="AT26" i="40" s="1"/>
  <c r="AP26" i="40"/>
  <c r="AL26" i="40"/>
  <c r="AN26" i="40" s="1"/>
  <c r="AI26" i="40"/>
  <c r="AK26" i="40" s="1"/>
  <c r="AF26" i="40"/>
  <c r="AH26" i="40" s="1"/>
  <c r="AD26" i="40"/>
  <c r="AA26" i="40"/>
  <c r="W26" i="40"/>
  <c r="Y26" i="40" s="1"/>
  <c r="T26" i="40"/>
  <c r="V26" i="40" s="1"/>
  <c r="Q26" i="40"/>
  <c r="S26" i="40" s="1"/>
  <c r="O26" i="40"/>
  <c r="K26" i="40"/>
  <c r="M26" i="40" s="1"/>
  <c r="H26" i="40"/>
  <c r="J26" i="40" s="1"/>
  <c r="E26" i="40"/>
  <c r="G26" i="40" s="1"/>
  <c r="AX25" i="40"/>
  <c r="AZ25" i="40" s="1"/>
  <c r="AU25" i="40"/>
  <c r="AW25" i="40" s="1"/>
  <c r="AR25" i="40"/>
  <c r="AT25" i="40" s="1"/>
  <c r="AP25" i="40"/>
  <c r="AL25" i="40"/>
  <c r="AN25" i="40" s="1"/>
  <c r="AI25" i="40"/>
  <c r="AK25" i="40" s="1"/>
  <c r="AF25" i="40"/>
  <c r="AA25" i="40"/>
  <c r="W25" i="40"/>
  <c r="Y25" i="40" s="1"/>
  <c r="T25" i="40"/>
  <c r="V25" i="40" s="1"/>
  <c r="Q25" i="40"/>
  <c r="K25" i="40"/>
  <c r="M25" i="40" s="1"/>
  <c r="H25" i="40"/>
  <c r="J25" i="40" s="1"/>
  <c r="E25" i="40"/>
  <c r="AX24" i="40"/>
  <c r="AZ24" i="40" s="1"/>
  <c r="AU24" i="40"/>
  <c r="AW24" i="40" s="1"/>
  <c r="AR24" i="40"/>
  <c r="AT24" i="40" s="1"/>
  <c r="AP24" i="40"/>
  <c r="AL24" i="40"/>
  <c r="AN24" i="40" s="1"/>
  <c r="AI24" i="40"/>
  <c r="AK24" i="40" s="1"/>
  <c r="AF24" i="40"/>
  <c r="AD24" i="40"/>
  <c r="AA24" i="40"/>
  <c r="W24" i="40"/>
  <c r="T24" i="40"/>
  <c r="V24" i="40" s="1"/>
  <c r="Q24" i="40"/>
  <c r="S24" i="40" s="1"/>
  <c r="O24" i="40"/>
  <c r="K24" i="40"/>
  <c r="M24" i="40" s="1"/>
  <c r="H24" i="40"/>
  <c r="J24" i="40" s="1"/>
  <c r="E24" i="40"/>
  <c r="AX23" i="40"/>
  <c r="AZ23" i="40" s="1"/>
  <c r="AU23" i="40"/>
  <c r="AW23" i="40" s="1"/>
  <c r="AR23" i="40"/>
  <c r="AT23" i="40" s="1"/>
  <c r="AP23" i="40"/>
  <c r="AL23" i="40"/>
  <c r="AN23" i="40" s="1"/>
  <c r="AI23" i="40"/>
  <c r="AF23" i="40"/>
  <c r="AH23" i="40" s="1"/>
  <c r="AA23" i="40"/>
  <c r="W23" i="40"/>
  <c r="Y23" i="40" s="1"/>
  <c r="T23" i="40"/>
  <c r="Q23" i="40"/>
  <c r="S23" i="40" s="1"/>
  <c r="O23" i="40"/>
  <c r="K23" i="40"/>
  <c r="M23" i="40" s="1"/>
  <c r="H23" i="40"/>
  <c r="J23" i="40" s="1"/>
  <c r="AD23" i="40"/>
  <c r="E23" i="40"/>
  <c r="G23" i="40" s="1"/>
  <c r="AX22" i="40"/>
  <c r="AZ22" i="40" s="1"/>
  <c r="AU22" i="40"/>
  <c r="AW22" i="40" s="1"/>
  <c r="AR22" i="40"/>
  <c r="AT22" i="40" s="1"/>
  <c r="AP22" i="40"/>
  <c r="AL22" i="40"/>
  <c r="AN22" i="40" s="1"/>
  <c r="AI22" i="40"/>
  <c r="AK22" i="40" s="1"/>
  <c r="AF22" i="40"/>
  <c r="AH22" i="40" s="1"/>
  <c r="AA22" i="40"/>
  <c r="W22" i="40"/>
  <c r="Y22" i="40" s="1"/>
  <c r="T22" i="40"/>
  <c r="V22" i="40" s="1"/>
  <c r="Q22" i="40"/>
  <c r="K22" i="40"/>
  <c r="M22" i="40" s="1"/>
  <c r="H22" i="40"/>
  <c r="J22" i="40" s="1"/>
  <c r="E22" i="40"/>
  <c r="AX21" i="40"/>
  <c r="AZ21" i="40" s="1"/>
  <c r="AU21" i="40"/>
  <c r="AW21" i="40" s="1"/>
  <c r="AR21" i="40"/>
  <c r="AT21" i="40" s="1"/>
  <c r="AP21" i="40"/>
  <c r="AL21" i="40"/>
  <c r="AN21" i="40" s="1"/>
  <c r="AI21" i="40"/>
  <c r="AK21" i="40" s="1"/>
  <c r="AF21" i="40"/>
  <c r="AA21" i="40"/>
  <c r="W21" i="40"/>
  <c r="Y21" i="40" s="1"/>
  <c r="T21" i="40"/>
  <c r="V21" i="40" s="1"/>
  <c r="Q21" i="40"/>
  <c r="K21" i="40"/>
  <c r="M21" i="40" s="1"/>
  <c r="H21" i="40"/>
  <c r="E21" i="40"/>
  <c r="G21" i="40" s="1"/>
  <c r="AX20" i="40"/>
  <c r="AZ20" i="40" s="1"/>
  <c r="AU20" i="40"/>
  <c r="AW20" i="40" s="1"/>
  <c r="AR20" i="40"/>
  <c r="AT20" i="40" s="1"/>
  <c r="AP20" i="40"/>
  <c r="AL20" i="40"/>
  <c r="AN20" i="40" s="1"/>
  <c r="AI20" i="40"/>
  <c r="AK20" i="40" s="1"/>
  <c r="AF20" i="40"/>
  <c r="AD20" i="40"/>
  <c r="AA20" i="40"/>
  <c r="W20" i="40"/>
  <c r="Y20" i="40" s="1"/>
  <c r="T20" i="40"/>
  <c r="V20" i="40" s="1"/>
  <c r="Q20" i="40"/>
  <c r="O20" i="40"/>
  <c r="K20" i="40"/>
  <c r="M20" i="40" s="1"/>
  <c r="H20" i="40"/>
  <c r="J20" i="40" s="1"/>
  <c r="E20" i="40"/>
  <c r="AX19" i="40"/>
  <c r="AZ19" i="40" s="1"/>
  <c r="AU19" i="40"/>
  <c r="AW19" i="40" s="1"/>
  <c r="AR19" i="40"/>
  <c r="AT19" i="40" s="1"/>
  <c r="AP19" i="40"/>
  <c r="AL19" i="40"/>
  <c r="AN19" i="40" s="1"/>
  <c r="AI19" i="40"/>
  <c r="AK19" i="40" s="1"/>
  <c r="AF19" i="40"/>
  <c r="AH19" i="40" s="1"/>
  <c r="AA19" i="40"/>
  <c r="W19" i="40"/>
  <c r="Y19" i="40" s="1"/>
  <c r="T19" i="40"/>
  <c r="Q19" i="40"/>
  <c r="S19" i="40" s="1"/>
  <c r="K19" i="40"/>
  <c r="M19" i="40" s="1"/>
  <c r="H19" i="40"/>
  <c r="J19" i="40" s="1"/>
  <c r="O19" i="40"/>
  <c r="E19" i="40"/>
  <c r="AX18" i="40"/>
  <c r="AZ18" i="40" s="1"/>
  <c r="AU18" i="40"/>
  <c r="AW18" i="40" s="1"/>
  <c r="AR18" i="40"/>
  <c r="AT18" i="40" s="1"/>
  <c r="AP18" i="40"/>
  <c r="AL18" i="40"/>
  <c r="AN18" i="40" s="1"/>
  <c r="AI18" i="40"/>
  <c r="AK18" i="40" s="1"/>
  <c r="AF18" i="40"/>
  <c r="AH18" i="40" s="1"/>
  <c r="AD18" i="40"/>
  <c r="AA18" i="40"/>
  <c r="W18" i="40"/>
  <c r="Y18" i="40" s="1"/>
  <c r="T18" i="40"/>
  <c r="V18" i="40" s="1"/>
  <c r="Q18" i="40"/>
  <c r="S18" i="40" s="1"/>
  <c r="O18" i="40"/>
  <c r="K18" i="40"/>
  <c r="M18" i="40" s="1"/>
  <c r="H18" i="40"/>
  <c r="J18" i="40" s="1"/>
  <c r="E18" i="40"/>
  <c r="G18" i="40" s="1"/>
  <c r="AX17" i="40"/>
  <c r="AZ17" i="40" s="1"/>
  <c r="AU17" i="40"/>
  <c r="AW17" i="40" s="1"/>
  <c r="AR17" i="40"/>
  <c r="AT17" i="40" s="1"/>
  <c r="AP17" i="40"/>
  <c r="AL17" i="40"/>
  <c r="AN17" i="40" s="1"/>
  <c r="AI17" i="40"/>
  <c r="AK17" i="40" s="1"/>
  <c r="AF17" i="40"/>
  <c r="AA17" i="40"/>
  <c r="W17" i="40"/>
  <c r="Y17" i="40" s="1"/>
  <c r="T17" i="40"/>
  <c r="V17" i="40" s="1"/>
  <c r="Q17" i="40"/>
  <c r="K17" i="40"/>
  <c r="M17" i="40" s="1"/>
  <c r="H17" i="40"/>
  <c r="J17" i="40" s="1"/>
  <c r="E17" i="40"/>
  <c r="AX16" i="40"/>
  <c r="AZ16" i="40" s="1"/>
  <c r="AU16" i="40"/>
  <c r="AW16" i="40" s="1"/>
  <c r="AR16" i="40"/>
  <c r="AT16" i="40" s="1"/>
  <c r="AP16" i="40"/>
  <c r="AL16" i="40"/>
  <c r="AN16" i="40" s="1"/>
  <c r="AI16" i="40"/>
  <c r="AK16" i="40" s="1"/>
  <c r="AF16" i="40"/>
  <c r="AD16" i="40"/>
  <c r="AA16" i="40"/>
  <c r="W16" i="40"/>
  <c r="Y16" i="40" s="1"/>
  <c r="T16" i="40"/>
  <c r="V16" i="40" s="1"/>
  <c r="Q16" i="40"/>
  <c r="S16" i="40" s="1"/>
  <c r="O16" i="40"/>
  <c r="K16" i="40"/>
  <c r="M16" i="40" s="1"/>
  <c r="H16" i="40"/>
  <c r="J16" i="40" s="1"/>
  <c r="E16" i="40"/>
  <c r="G16" i="40" s="1"/>
  <c r="AX15" i="40"/>
  <c r="AZ15" i="40" s="1"/>
  <c r="AU15" i="40"/>
  <c r="AW15" i="40" s="1"/>
  <c r="AR15" i="40"/>
  <c r="AT15" i="40" s="1"/>
  <c r="AP15" i="40"/>
  <c r="AL15" i="40"/>
  <c r="AN15" i="40" s="1"/>
  <c r="AI15" i="40"/>
  <c r="AK15" i="40" s="1"/>
  <c r="AF15" i="40"/>
  <c r="AH15" i="40" s="1"/>
  <c r="AA15" i="40"/>
  <c r="W15" i="40"/>
  <c r="Y15" i="40" s="1"/>
  <c r="T15" i="40"/>
  <c r="V15" i="40" s="1"/>
  <c r="Q15" i="40"/>
  <c r="O15" i="40"/>
  <c r="K15" i="40"/>
  <c r="M15" i="40" s="1"/>
  <c r="H15" i="40"/>
  <c r="J15" i="40" s="1"/>
  <c r="AD15" i="40"/>
  <c r="E15" i="40"/>
  <c r="G15" i="40" s="1"/>
  <c r="AX14" i="40"/>
  <c r="AZ14" i="40" s="1"/>
  <c r="AU14" i="40"/>
  <c r="AW14" i="40" s="1"/>
  <c r="AR14" i="40"/>
  <c r="AT14" i="40" s="1"/>
  <c r="AP14" i="40"/>
  <c r="AL14" i="40"/>
  <c r="AN14" i="40" s="1"/>
  <c r="AI14" i="40"/>
  <c r="AK14" i="40" s="1"/>
  <c r="AF14" i="40"/>
  <c r="AH14" i="40" s="1"/>
  <c r="AA14" i="40"/>
  <c r="W14" i="40"/>
  <c r="T14" i="40"/>
  <c r="V14" i="40" s="1"/>
  <c r="Q14" i="40"/>
  <c r="S14" i="40" s="1"/>
  <c r="K14" i="40"/>
  <c r="M14" i="40" s="1"/>
  <c r="H14" i="40"/>
  <c r="J14" i="40" s="1"/>
  <c r="E14" i="40"/>
  <c r="AX13" i="40"/>
  <c r="AZ13" i="40" s="1"/>
  <c r="AU13" i="40"/>
  <c r="AW13" i="40" s="1"/>
  <c r="AR13" i="40"/>
  <c r="AT13" i="40" s="1"/>
  <c r="AP13" i="40"/>
  <c r="AL13" i="40"/>
  <c r="AN13" i="40" s="1"/>
  <c r="AI13" i="40"/>
  <c r="AK13" i="40" s="1"/>
  <c r="AF13" i="40"/>
  <c r="AA13" i="40"/>
  <c r="W13" i="40"/>
  <c r="Y13" i="40" s="1"/>
  <c r="T13" i="40"/>
  <c r="V13" i="40" s="1"/>
  <c r="Q13" i="40"/>
  <c r="K13" i="40"/>
  <c r="M13" i="40" s="1"/>
  <c r="H13" i="40"/>
  <c r="E13" i="40"/>
  <c r="G13" i="40" s="1"/>
  <c r="AX12" i="40"/>
  <c r="AZ12" i="40" s="1"/>
  <c r="AU12" i="40"/>
  <c r="AW12" i="40" s="1"/>
  <c r="AR12" i="40"/>
  <c r="AT12" i="40" s="1"/>
  <c r="AP12" i="40"/>
  <c r="AL12" i="40"/>
  <c r="AN12" i="40" s="1"/>
  <c r="AI12" i="40"/>
  <c r="AK12" i="40" s="1"/>
  <c r="AF12" i="40"/>
  <c r="AH12" i="40" s="1"/>
  <c r="AD12" i="40"/>
  <c r="AA12" i="40"/>
  <c r="W12" i="40"/>
  <c r="Y12" i="40" s="1"/>
  <c r="T12" i="40"/>
  <c r="V12" i="40" s="1"/>
  <c r="Q12" i="40"/>
  <c r="O12" i="40"/>
  <c r="K12" i="40"/>
  <c r="M12" i="40" s="1"/>
  <c r="H12" i="40"/>
  <c r="J12" i="40" s="1"/>
  <c r="E12" i="40"/>
  <c r="AX11" i="40"/>
  <c r="AZ11" i="40" s="1"/>
  <c r="AU11" i="40"/>
  <c r="AW11" i="40" s="1"/>
  <c r="AR11" i="40"/>
  <c r="AT11" i="40" s="1"/>
  <c r="AP11" i="40"/>
  <c r="AL11" i="40"/>
  <c r="AN11" i="40" s="1"/>
  <c r="AI11" i="40"/>
  <c r="AK11" i="40" s="1"/>
  <c r="AF11" i="40"/>
  <c r="AH11" i="40" s="1"/>
  <c r="AA11" i="40"/>
  <c r="W11" i="40"/>
  <c r="Y11" i="40" s="1"/>
  <c r="T11" i="40"/>
  <c r="Q11" i="40"/>
  <c r="S11" i="40" s="1"/>
  <c r="K11" i="40"/>
  <c r="M11" i="40" s="1"/>
  <c r="H11" i="40"/>
  <c r="J11" i="40" s="1"/>
  <c r="O11" i="40"/>
  <c r="E11" i="40"/>
  <c r="AX10" i="40"/>
  <c r="AZ10" i="40" s="1"/>
  <c r="AU10" i="40"/>
  <c r="AW10" i="40" s="1"/>
  <c r="AR10" i="40"/>
  <c r="AT10" i="40" s="1"/>
  <c r="AP10" i="40"/>
  <c r="AL10" i="40"/>
  <c r="AN10" i="40" s="1"/>
  <c r="AI10" i="40"/>
  <c r="AK10" i="40" s="1"/>
  <c r="AF10" i="40"/>
  <c r="AH10" i="40" s="1"/>
  <c r="AD10" i="40"/>
  <c r="AA10" i="40"/>
  <c r="W10" i="40"/>
  <c r="Y10" i="40" s="1"/>
  <c r="T10" i="40"/>
  <c r="V10" i="40" s="1"/>
  <c r="Q10" i="40"/>
  <c r="S10" i="40" s="1"/>
  <c r="O10" i="40"/>
  <c r="K10" i="40"/>
  <c r="M10" i="40" s="1"/>
  <c r="H10" i="40"/>
  <c r="J10" i="40" s="1"/>
  <c r="E10" i="40"/>
  <c r="G10" i="40" s="1"/>
  <c r="AX9" i="40"/>
  <c r="AZ9" i="40" s="1"/>
  <c r="AU9" i="40"/>
  <c r="AW9" i="40" s="1"/>
  <c r="AR9" i="40"/>
  <c r="AT9" i="40" s="1"/>
  <c r="AP9" i="40"/>
  <c r="AL9" i="40"/>
  <c r="AN9" i="40" s="1"/>
  <c r="AI9" i="40"/>
  <c r="AK9" i="40" s="1"/>
  <c r="AF9" i="40"/>
  <c r="AA9" i="40"/>
  <c r="W9" i="40"/>
  <c r="Y9" i="40" s="1"/>
  <c r="T9" i="40"/>
  <c r="V9" i="40" s="1"/>
  <c r="Q9" i="40"/>
  <c r="K9" i="40"/>
  <c r="M9" i="40" s="1"/>
  <c r="H9" i="40"/>
  <c r="J9" i="40" s="1"/>
  <c r="E9" i="40"/>
  <c r="AX8" i="40"/>
  <c r="AZ8" i="40" s="1"/>
  <c r="AU8" i="40"/>
  <c r="AW8" i="40" s="1"/>
  <c r="AR8" i="40"/>
  <c r="AT8" i="40" s="1"/>
  <c r="AP8" i="40"/>
  <c r="AL8" i="40"/>
  <c r="AN8" i="40" s="1"/>
  <c r="AI8" i="40"/>
  <c r="AK8" i="40" s="1"/>
  <c r="AF8" i="40"/>
  <c r="AD8" i="40"/>
  <c r="AA8" i="40"/>
  <c r="W8" i="40"/>
  <c r="Y8" i="40" s="1"/>
  <c r="T8" i="40"/>
  <c r="V8" i="40" s="1"/>
  <c r="Q8" i="40"/>
  <c r="S8" i="40" s="1"/>
  <c r="O8" i="40"/>
  <c r="K8" i="40"/>
  <c r="M8" i="40" s="1"/>
  <c r="H8" i="40"/>
  <c r="J8" i="40" s="1"/>
  <c r="E8" i="40"/>
  <c r="AX7" i="40"/>
  <c r="AZ7" i="40" s="1"/>
  <c r="AU7" i="40"/>
  <c r="AW7" i="40" s="1"/>
  <c r="AR7" i="40"/>
  <c r="AT7" i="40" s="1"/>
  <c r="AP7" i="40"/>
  <c r="AL7" i="40"/>
  <c r="AN7" i="40" s="1"/>
  <c r="AI7" i="40"/>
  <c r="AF7" i="40"/>
  <c r="AH7" i="40" s="1"/>
  <c r="AA7" i="40"/>
  <c r="W7" i="40"/>
  <c r="Y7" i="40" s="1"/>
  <c r="T7" i="40"/>
  <c r="V7" i="40" s="1"/>
  <c r="Q7" i="40"/>
  <c r="S7" i="40" s="1"/>
  <c r="O7" i="40"/>
  <c r="K7" i="40"/>
  <c r="M7" i="40" s="1"/>
  <c r="H7" i="40"/>
  <c r="J7" i="40" s="1"/>
  <c r="AD7" i="40"/>
  <c r="E7" i="40"/>
  <c r="G7" i="40" s="1"/>
  <c r="AX52" i="41"/>
  <c r="AZ52" i="41" s="1"/>
  <c r="AU52" i="41"/>
  <c r="AW52" i="41" s="1"/>
  <c r="AR52" i="41"/>
  <c r="AT52" i="41" s="1"/>
  <c r="AP52" i="41"/>
  <c r="AL52" i="41"/>
  <c r="AN52" i="41" s="1"/>
  <c r="AI52" i="41"/>
  <c r="AK52" i="41" s="1"/>
  <c r="AF52" i="41"/>
  <c r="AH52" i="41" s="1"/>
  <c r="AA52" i="41"/>
  <c r="W52" i="41"/>
  <c r="Y52" i="41" s="1"/>
  <c r="T52" i="41"/>
  <c r="V52" i="41" s="1"/>
  <c r="Q52" i="41"/>
  <c r="S52" i="41" s="1"/>
  <c r="K52" i="41"/>
  <c r="M52" i="41" s="1"/>
  <c r="H52" i="41"/>
  <c r="J52" i="41" s="1"/>
  <c r="E52" i="41"/>
  <c r="AX50" i="41"/>
  <c r="AZ50" i="41" s="1"/>
  <c r="AU50" i="41"/>
  <c r="AW50" i="41" s="1"/>
  <c r="AR50" i="41"/>
  <c r="AT50" i="41" s="1"/>
  <c r="AP50" i="41"/>
  <c r="AL50" i="41"/>
  <c r="AN50" i="41" s="1"/>
  <c r="AI50" i="41"/>
  <c r="AK50" i="41" s="1"/>
  <c r="AF50" i="41"/>
  <c r="AA50" i="41"/>
  <c r="W50" i="41"/>
  <c r="Y50" i="41" s="1"/>
  <c r="T50" i="41"/>
  <c r="V50" i="41" s="1"/>
  <c r="Q50" i="41"/>
  <c r="K50" i="41"/>
  <c r="M50" i="41" s="1"/>
  <c r="H50" i="41"/>
  <c r="E50" i="41"/>
  <c r="G50" i="41" s="1"/>
  <c r="AX49" i="41"/>
  <c r="AZ49" i="41" s="1"/>
  <c r="AU49" i="41"/>
  <c r="AW49" i="41" s="1"/>
  <c r="AR49" i="41"/>
  <c r="AT49" i="41" s="1"/>
  <c r="AP49" i="41"/>
  <c r="AL49" i="41"/>
  <c r="AN49" i="41" s="1"/>
  <c r="AI49" i="41"/>
  <c r="AK49" i="41" s="1"/>
  <c r="AF49" i="41"/>
  <c r="AD49" i="41"/>
  <c r="AA49" i="41"/>
  <c r="W49" i="41"/>
  <c r="Y49" i="41" s="1"/>
  <c r="T49" i="41"/>
  <c r="V49" i="41" s="1"/>
  <c r="Q49" i="41"/>
  <c r="O49" i="41"/>
  <c r="K49" i="41"/>
  <c r="M49" i="41" s="1"/>
  <c r="H49" i="41"/>
  <c r="J49" i="41" s="1"/>
  <c r="E49" i="41"/>
  <c r="AX48" i="41"/>
  <c r="AZ48" i="41" s="1"/>
  <c r="AU48" i="41"/>
  <c r="AW48" i="41" s="1"/>
  <c r="AR48" i="41"/>
  <c r="AT48" i="41" s="1"/>
  <c r="AP48" i="41"/>
  <c r="AL48" i="41"/>
  <c r="AN48" i="41" s="1"/>
  <c r="AI48" i="41"/>
  <c r="AK48" i="41" s="1"/>
  <c r="AF48" i="41"/>
  <c r="AH48" i="41" s="1"/>
  <c r="AD48" i="41"/>
  <c r="AA48" i="41"/>
  <c r="W48" i="41"/>
  <c r="Y48" i="41" s="1"/>
  <c r="T48" i="41"/>
  <c r="V48" i="41" s="1"/>
  <c r="Q48" i="41"/>
  <c r="S48" i="41" s="1"/>
  <c r="O48" i="41"/>
  <c r="K48" i="41"/>
  <c r="M48" i="41" s="1"/>
  <c r="H48" i="41"/>
  <c r="J48" i="41" s="1"/>
  <c r="E48" i="41"/>
  <c r="AX47" i="41"/>
  <c r="AZ47" i="41" s="1"/>
  <c r="AU47" i="41"/>
  <c r="AW47" i="41" s="1"/>
  <c r="AR47" i="41"/>
  <c r="AT47" i="41" s="1"/>
  <c r="AP47" i="41"/>
  <c r="AL47" i="41"/>
  <c r="AN47" i="41" s="1"/>
  <c r="AI47" i="41"/>
  <c r="AK47" i="41" s="1"/>
  <c r="AF47" i="41"/>
  <c r="AD47" i="41"/>
  <c r="AA47" i="41"/>
  <c r="W47" i="41"/>
  <c r="Y47" i="41" s="1"/>
  <c r="T47" i="41"/>
  <c r="V47" i="41" s="1"/>
  <c r="Q47" i="41"/>
  <c r="S47" i="41" s="1"/>
  <c r="O47" i="41"/>
  <c r="K47" i="41"/>
  <c r="M47" i="41" s="1"/>
  <c r="H47" i="41"/>
  <c r="J47" i="41" s="1"/>
  <c r="E47" i="41"/>
  <c r="AX46" i="41"/>
  <c r="AZ46" i="41" s="1"/>
  <c r="AU46" i="41"/>
  <c r="AW46" i="41" s="1"/>
  <c r="AR46" i="41"/>
  <c r="AT46" i="41" s="1"/>
  <c r="AP46" i="41"/>
  <c r="AL46" i="41"/>
  <c r="AN46" i="41" s="1"/>
  <c r="AI46" i="41"/>
  <c r="AK46" i="41" s="1"/>
  <c r="AF46" i="41"/>
  <c r="AH46" i="41" s="1"/>
  <c r="AA46" i="41"/>
  <c r="W46" i="41"/>
  <c r="Y46" i="41" s="1"/>
  <c r="T46" i="41"/>
  <c r="V46" i="41" s="1"/>
  <c r="Q46" i="41"/>
  <c r="S46" i="41" s="1"/>
  <c r="K46" i="41"/>
  <c r="M46" i="41" s="1"/>
  <c r="H46" i="41"/>
  <c r="E46" i="41"/>
  <c r="AX45" i="41"/>
  <c r="AZ45" i="41" s="1"/>
  <c r="AU45" i="41"/>
  <c r="AW45" i="41" s="1"/>
  <c r="AR45" i="41"/>
  <c r="AT45" i="41" s="1"/>
  <c r="AP45" i="41"/>
  <c r="AL45" i="41"/>
  <c r="AN45" i="41" s="1"/>
  <c r="AI45" i="41"/>
  <c r="AK45" i="41" s="1"/>
  <c r="AF45" i="41"/>
  <c r="AD45" i="41"/>
  <c r="AA45" i="41"/>
  <c r="W45" i="41"/>
  <c r="Y45" i="41" s="1"/>
  <c r="T45" i="41"/>
  <c r="V45" i="41" s="1"/>
  <c r="Q45" i="41"/>
  <c r="O45" i="41"/>
  <c r="K45" i="41"/>
  <c r="M45" i="41" s="1"/>
  <c r="H45" i="41"/>
  <c r="J45" i="41" s="1"/>
  <c r="E45" i="41"/>
  <c r="G45" i="41" s="1"/>
  <c r="AX44" i="41"/>
  <c r="AZ44" i="41" s="1"/>
  <c r="AU44" i="41"/>
  <c r="AW44" i="41" s="1"/>
  <c r="AR44" i="41"/>
  <c r="AT44" i="41" s="1"/>
  <c r="AP44" i="41"/>
  <c r="AL44" i="41"/>
  <c r="AN44" i="41" s="1"/>
  <c r="AI44" i="41"/>
  <c r="AK44" i="41" s="1"/>
  <c r="AF44" i="41"/>
  <c r="AH44" i="41" s="1"/>
  <c r="AD44" i="41"/>
  <c r="AA44" i="41"/>
  <c r="W44" i="41"/>
  <c r="Y44" i="41" s="1"/>
  <c r="T44" i="41"/>
  <c r="V44" i="41" s="1"/>
  <c r="Q44" i="41"/>
  <c r="S44" i="41" s="1"/>
  <c r="O44" i="41"/>
  <c r="K44" i="41"/>
  <c r="M44" i="41" s="1"/>
  <c r="H44" i="41"/>
  <c r="E44" i="41"/>
  <c r="G44" i="41" s="1"/>
  <c r="AX43" i="41"/>
  <c r="AZ43" i="41" s="1"/>
  <c r="AU43" i="41"/>
  <c r="AW43" i="41" s="1"/>
  <c r="AR43" i="41"/>
  <c r="AT43" i="41" s="1"/>
  <c r="AP43" i="41"/>
  <c r="AL43" i="41"/>
  <c r="AN43" i="41" s="1"/>
  <c r="AI43" i="41"/>
  <c r="AK43" i="41" s="1"/>
  <c r="AF43" i="41"/>
  <c r="AH43" i="41" s="1"/>
  <c r="AD43" i="41"/>
  <c r="AA43" i="41"/>
  <c r="W43" i="41"/>
  <c r="Y43" i="41" s="1"/>
  <c r="T43" i="41"/>
  <c r="V43" i="41" s="1"/>
  <c r="Q43" i="41"/>
  <c r="S43" i="41" s="1"/>
  <c r="O43" i="41"/>
  <c r="K43" i="41"/>
  <c r="M43" i="41" s="1"/>
  <c r="H43" i="41"/>
  <c r="J43" i="41" s="1"/>
  <c r="E43" i="41"/>
  <c r="AX42" i="41"/>
  <c r="AZ42" i="41" s="1"/>
  <c r="AU42" i="41"/>
  <c r="AW42" i="41" s="1"/>
  <c r="AR42" i="41"/>
  <c r="AT42" i="41" s="1"/>
  <c r="AP42" i="41"/>
  <c r="AL42" i="41"/>
  <c r="AN42" i="41" s="1"/>
  <c r="AI42" i="41"/>
  <c r="AK42" i="41" s="1"/>
  <c r="AF42" i="41"/>
  <c r="AH42" i="41" s="1"/>
  <c r="AA42" i="41"/>
  <c r="W42" i="41"/>
  <c r="Y42" i="41" s="1"/>
  <c r="T42" i="41"/>
  <c r="V42" i="41" s="1"/>
  <c r="Q42" i="41"/>
  <c r="S42" i="41" s="1"/>
  <c r="K42" i="41"/>
  <c r="M42" i="41" s="1"/>
  <c r="H42" i="41"/>
  <c r="E42" i="41"/>
  <c r="AX41" i="41"/>
  <c r="AZ41" i="41" s="1"/>
  <c r="AU41" i="41"/>
  <c r="AW41" i="41" s="1"/>
  <c r="AR41" i="41"/>
  <c r="AT41" i="41" s="1"/>
  <c r="AP41" i="41"/>
  <c r="AL41" i="41"/>
  <c r="AN41" i="41" s="1"/>
  <c r="AI41" i="41"/>
  <c r="AK41" i="41" s="1"/>
  <c r="AF41" i="41"/>
  <c r="AD41" i="41"/>
  <c r="AA41" i="41"/>
  <c r="W41" i="41"/>
  <c r="Y41" i="41" s="1"/>
  <c r="T41" i="41"/>
  <c r="V41" i="41" s="1"/>
  <c r="Q41" i="41"/>
  <c r="O41" i="41"/>
  <c r="K41" i="41"/>
  <c r="M41" i="41" s="1"/>
  <c r="H41" i="41"/>
  <c r="J41" i="41" s="1"/>
  <c r="E41" i="41"/>
  <c r="G41" i="41" s="1"/>
  <c r="AX40" i="41"/>
  <c r="AZ40" i="41" s="1"/>
  <c r="AU40" i="41"/>
  <c r="AW40" i="41" s="1"/>
  <c r="AR40" i="41"/>
  <c r="AT40" i="41" s="1"/>
  <c r="AP40" i="41"/>
  <c r="AL40" i="41"/>
  <c r="AN40" i="41" s="1"/>
  <c r="AI40" i="41"/>
  <c r="AK40" i="41" s="1"/>
  <c r="AF40" i="41"/>
  <c r="AH40" i="41" s="1"/>
  <c r="AD40" i="41"/>
  <c r="AA40" i="41"/>
  <c r="W40" i="41"/>
  <c r="Y40" i="41" s="1"/>
  <c r="T40" i="41"/>
  <c r="V40" i="41" s="1"/>
  <c r="Q40" i="41"/>
  <c r="S40" i="41" s="1"/>
  <c r="O40" i="41"/>
  <c r="K40" i="41"/>
  <c r="M40" i="41" s="1"/>
  <c r="H40" i="41"/>
  <c r="J40" i="41" s="1"/>
  <c r="E40" i="41"/>
  <c r="AX39" i="41"/>
  <c r="AZ39" i="41" s="1"/>
  <c r="AU39" i="41"/>
  <c r="AW39" i="41" s="1"/>
  <c r="AR39" i="41"/>
  <c r="AT39" i="41" s="1"/>
  <c r="AP39" i="41"/>
  <c r="AL39" i="41"/>
  <c r="AN39" i="41" s="1"/>
  <c r="AI39" i="41"/>
  <c r="AK39" i="41" s="1"/>
  <c r="AF39" i="41"/>
  <c r="AD39" i="41"/>
  <c r="AA39" i="41"/>
  <c r="W39" i="41"/>
  <c r="Y39" i="41" s="1"/>
  <c r="T39" i="41"/>
  <c r="V39" i="41" s="1"/>
  <c r="Q39" i="41"/>
  <c r="S39" i="41" s="1"/>
  <c r="O39" i="41"/>
  <c r="K39" i="41"/>
  <c r="M39" i="41" s="1"/>
  <c r="H39" i="41"/>
  <c r="J39" i="41" s="1"/>
  <c r="E39" i="41"/>
  <c r="AX38" i="41"/>
  <c r="AZ38" i="41" s="1"/>
  <c r="AU38" i="41"/>
  <c r="AW38" i="41" s="1"/>
  <c r="AR38" i="41"/>
  <c r="AT38" i="41" s="1"/>
  <c r="AP38" i="41"/>
  <c r="AL38" i="41"/>
  <c r="AN38" i="41" s="1"/>
  <c r="AI38" i="41"/>
  <c r="AK38" i="41" s="1"/>
  <c r="AF38" i="41"/>
  <c r="AH38" i="41" s="1"/>
  <c r="AA38" i="41"/>
  <c r="W38" i="41"/>
  <c r="Y38" i="41" s="1"/>
  <c r="T38" i="41"/>
  <c r="V38" i="41" s="1"/>
  <c r="Q38" i="41"/>
  <c r="S38" i="41" s="1"/>
  <c r="K38" i="41"/>
  <c r="M38" i="41" s="1"/>
  <c r="H38" i="41"/>
  <c r="E38" i="41"/>
  <c r="AX37" i="41"/>
  <c r="AZ37" i="41" s="1"/>
  <c r="AU37" i="41"/>
  <c r="AW37" i="41" s="1"/>
  <c r="AR37" i="41"/>
  <c r="AT37" i="41" s="1"/>
  <c r="AP37" i="41"/>
  <c r="AL37" i="41"/>
  <c r="AN37" i="41" s="1"/>
  <c r="AI37" i="41"/>
  <c r="AK37" i="41" s="1"/>
  <c r="AF37" i="41"/>
  <c r="AD37" i="41"/>
  <c r="AA37" i="41"/>
  <c r="W37" i="41"/>
  <c r="Y37" i="41" s="1"/>
  <c r="T37" i="41"/>
  <c r="V37" i="41" s="1"/>
  <c r="Q37" i="41"/>
  <c r="O37" i="41"/>
  <c r="K37" i="41"/>
  <c r="M37" i="41" s="1"/>
  <c r="H37" i="41"/>
  <c r="J37" i="41" s="1"/>
  <c r="E37" i="41"/>
  <c r="G37" i="41" s="1"/>
  <c r="AX36" i="41"/>
  <c r="AZ36" i="41" s="1"/>
  <c r="AU36" i="41"/>
  <c r="AW36" i="41" s="1"/>
  <c r="AR36" i="41"/>
  <c r="AT36" i="41" s="1"/>
  <c r="AP36" i="41"/>
  <c r="AL36" i="41"/>
  <c r="AN36" i="41" s="1"/>
  <c r="AI36" i="41"/>
  <c r="AK36" i="41" s="1"/>
  <c r="AF36" i="41"/>
  <c r="AH36" i="41" s="1"/>
  <c r="AD36" i="41"/>
  <c r="AA36" i="41"/>
  <c r="W36" i="41"/>
  <c r="Y36" i="41" s="1"/>
  <c r="T36" i="41"/>
  <c r="V36" i="41" s="1"/>
  <c r="Q36" i="41"/>
  <c r="S36" i="41" s="1"/>
  <c r="O36" i="41"/>
  <c r="K36" i="41"/>
  <c r="M36" i="41" s="1"/>
  <c r="H36" i="41"/>
  <c r="E36" i="41"/>
  <c r="G36" i="41" s="1"/>
  <c r="AX35" i="41"/>
  <c r="AZ35" i="41" s="1"/>
  <c r="AU35" i="41"/>
  <c r="AW35" i="41" s="1"/>
  <c r="AR35" i="41"/>
  <c r="AT35" i="41" s="1"/>
  <c r="AP35" i="41"/>
  <c r="AL35" i="41"/>
  <c r="AN35" i="41" s="1"/>
  <c r="AI35" i="41"/>
  <c r="AK35" i="41" s="1"/>
  <c r="AF35" i="41"/>
  <c r="AH35" i="41" s="1"/>
  <c r="AD35" i="41"/>
  <c r="AA35" i="41"/>
  <c r="W35" i="41"/>
  <c r="Y35" i="41" s="1"/>
  <c r="T35" i="41"/>
  <c r="V35" i="41" s="1"/>
  <c r="Q35" i="41"/>
  <c r="O35" i="41"/>
  <c r="K35" i="41"/>
  <c r="M35" i="41" s="1"/>
  <c r="H35" i="41"/>
  <c r="J35" i="41" s="1"/>
  <c r="E35" i="41"/>
  <c r="AX34" i="41"/>
  <c r="AZ34" i="41" s="1"/>
  <c r="AU34" i="41"/>
  <c r="AW34" i="41" s="1"/>
  <c r="AR34" i="41"/>
  <c r="AT34" i="41" s="1"/>
  <c r="AP34" i="41"/>
  <c r="AL34" i="41"/>
  <c r="AN34" i="41" s="1"/>
  <c r="AI34" i="41"/>
  <c r="AK34" i="41" s="1"/>
  <c r="AF34" i="41"/>
  <c r="AH34" i="41" s="1"/>
  <c r="AA34" i="41"/>
  <c r="W34" i="41"/>
  <c r="Y34" i="41" s="1"/>
  <c r="T34" i="41"/>
  <c r="V34" i="41" s="1"/>
  <c r="Q34" i="41"/>
  <c r="S34" i="41" s="1"/>
  <c r="K34" i="41"/>
  <c r="M34" i="41" s="1"/>
  <c r="H34" i="41"/>
  <c r="E34" i="41"/>
  <c r="AX33" i="41"/>
  <c r="AZ33" i="41" s="1"/>
  <c r="AU33" i="41"/>
  <c r="AW33" i="41" s="1"/>
  <c r="AR33" i="41"/>
  <c r="AT33" i="41" s="1"/>
  <c r="AP33" i="41"/>
  <c r="AL33" i="41"/>
  <c r="AN33" i="41" s="1"/>
  <c r="AI33" i="41"/>
  <c r="AK33" i="41" s="1"/>
  <c r="AF33" i="41"/>
  <c r="AD33" i="41"/>
  <c r="AA33" i="41"/>
  <c r="W33" i="41"/>
  <c r="Y33" i="41" s="1"/>
  <c r="T33" i="41"/>
  <c r="V33" i="41" s="1"/>
  <c r="Q33" i="41"/>
  <c r="O33" i="41"/>
  <c r="K33" i="41"/>
  <c r="M33" i="41" s="1"/>
  <c r="H33" i="41"/>
  <c r="J33" i="41" s="1"/>
  <c r="E33" i="41"/>
  <c r="G33" i="41" s="1"/>
  <c r="AX32" i="41"/>
  <c r="AZ32" i="41" s="1"/>
  <c r="AU32" i="41"/>
  <c r="AW32" i="41" s="1"/>
  <c r="AR32" i="41"/>
  <c r="AT32" i="41" s="1"/>
  <c r="AP32" i="41"/>
  <c r="AL32" i="41"/>
  <c r="AN32" i="41" s="1"/>
  <c r="AI32" i="41"/>
  <c r="AK32" i="41" s="1"/>
  <c r="AF32" i="41"/>
  <c r="AH32" i="41" s="1"/>
  <c r="AD32" i="41"/>
  <c r="AA32" i="41"/>
  <c r="W32" i="41"/>
  <c r="Y32" i="41" s="1"/>
  <c r="T32" i="41"/>
  <c r="V32" i="41" s="1"/>
  <c r="Q32" i="41"/>
  <c r="S32" i="41" s="1"/>
  <c r="O32" i="41"/>
  <c r="K32" i="41"/>
  <c r="H32" i="41"/>
  <c r="J32" i="41" s="1"/>
  <c r="E32" i="41"/>
  <c r="G32" i="41" s="1"/>
  <c r="AX31" i="41"/>
  <c r="AZ31" i="41" s="1"/>
  <c r="AU31" i="41"/>
  <c r="AW31" i="41" s="1"/>
  <c r="AR31" i="41"/>
  <c r="AT31" i="41" s="1"/>
  <c r="AP31" i="41"/>
  <c r="AL31" i="41"/>
  <c r="AN31" i="41" s="1"/>
  <c r="AI31" i="41"/>
  <c r="AK31" i="41" s="1"/>
  <c r="AF31" i="41"/>
  <c r="AD31" i="41"/>
  <c r="AA31" i="41"/>
  <c r="W31" i="41"/>
  <c r="Y31" i="41" s="1"/>
  <c r="T31" i="41"/>
  <c r="V31" i="41" s="1"/>
  <c r="Q31" i="41"/>
  <c r="S31" i="41" s="1"/>
  <c r="O31" i="41"/>
  <c r="K31" i="41"/>
  <c r="M31" i="41" s="1"/>
  <c r="H31" i="41"/>
  <c r="J31" i="41" s="1"/>
  <c r="E31" i="41"/>
  <c r="AX30" i="41"/>
  <c r="AZ30" i="41" s="1"/>
  <c r="AU30" i="41"/>
  <c r="AW30" i="41" s="1"/>
  <c r="AR30" i="41"/>
  <c r="AT30" i="41" s="1"/>
  <c r="AP30" i="41"/>
  <c r="AL30" i="41"/>
  <c r="AN30" i="41" s="1"/>
  <c r="AI30" i="41"/>
  <c r="AK30" i="41" s="1"/>
  <c r="AF30" i="41"/>
  <c r="AH30" i="41" s="1"/>
  <c r="AA30" i="41"/>
  <c r="W30" i="41"/>
  <c r="Y30" i="41" s="1"/>
  <c r="T30" i="41"/>
  <c r="V30" i="41" s="1"/>
  <c r="Q30" i="41"/>
  <c r="S30" i="41" s="1"/>
  <c r="K30" i="41"/>
  <c r="M30" i="41" s="1"/>
  <c r="H30" i="41"/>
  <c r="E30" i="41"/>
  <c r="AX29" i="41"/>
  <c r="AZ29" i="41" s="1"/>
  <c r="AU29" i="41"/>
  <c r="AW29" i="41" s="1"/>
  <c r="AR29" i="41"/>
  <c r="AT29" i="41" s="1"/>
  <c r="AP29" i="41"/>
  <c r="AL29" i="41"/>
  <c r="AN29" i="41" s="1"/>
  <c r="AI29" i="41"/>
  <c r="AK29" i="41" s="1"/>
  <c r="AF29" i="41"/>
  <c r="AD29" i="41"/>
  <c r="AA29" i="41"/>
  <c r="W29" i="41"/>
  <c r="Y29" i="41" s="1"/>
  <c r="T29" i="41"/>
  <c r="V29" i="41" s="1"/>
  <c r="Q29" i="41"/>
  <c r="O29" i="41"/>
  <c r="K29" i="41"/>
  <c r="M29" i="41" s="1"/>
  <c r="H29" i="41"/>
  <c r="J29" i="41" s="1"/>
  <c r="E29" i="41"/>
  <c r="G29" i="41" s="1"/>
  <c r="AX28" i="41"/>
  <c r="AZ28" i="41" s="1"/>
  <c r="AU28" i="41"/>
  <c r="AW28" i="41" s="1"/>
  <c r="AR28" i="41"/>
  <c r="AT28" i="41" s="1"/>
  <c r="AP28" i="41"/>
  <c r="AL28" i="41"/>
  <c r="AN28" i="41" s="1"/>
  <c r="AI28" i="41"/>
  <c r="AK28" i="41" s="1"/>
  <c r="AF28" i="41"/>
  <c r="AH28" i="41" s="1"/>
  <c r="AD28" i="41"/>
  <c r="AA28" i="41"/>
  <c r="W28" i="41"/>
  <c r="Y28" i="41" s="1"/>
  <c r="T28" i="41"/>
  <c r="V28" i="41" s="1"/>
  <c r="Q28" i="41"/>
  <c r="S28" i="41" s="1"/>
  <c r="O28" i="41"/>
  <c r="K28" i="41"/>
  <c r="M28" i="41" s="1"/>
  <c r="H28" i="41"/>
  <c r="E28" i="41"/>
  <c r="G28" i="41" s="1"/>
  <c r="AX27" i="41"/>
  <c r="AZ27" i="41" s="1"/>
  <c r="AU27" i="41"/>
  <c r="AW27" i="41" s="1"/>
  <c r="AR27" i="41"/>
  <c r="AT27" i="41" s="1"/>
  <c r="AP27" i="41"/>
  <c r="AL27" i="41"/>
  <c r="AN27" i="41" s="1"/>
  <c r="AI27" i="41"/>
  <c r="AK27" i="41" s="1"/>
  <c r="AF27" i="41"/>
  <c r="AH27" i="41" s="1"/>
  <c r="AD27" i="41"/>
  <c r="AA27" i="41"/>
  <c r="W27" i="41"/>
  <c r="Y27" i="41" s="1"/>
  <c r="T27" i="41"/>
  <c r="V27" i="41" s="1"/>
  <c r="Q27" i="41"/>
  <c r="O27" i="41"/>
  <c r="K27" i="41"/>
  <c r="M27" i="41" s="1"/>
  <c r="H27" i="41"/>
  <c r="J27" i="41" s="1"/>
  <c r="E27" i="41"/>
  <c r="AX26" i="41"/>
  <c r="AZ26" i="41" s="1"/>
  <c r="AU26" i="41"/>
  <c r="AW26" i="41" s="1"/>
  <c r="AR26" i="41"/>
  <c r="AT26" i="41" s="1"/>
  <c r="AP26" i="41"/>
  <c r="AL26" i="41"/>
  <c r="AN26" i="41" s="1"/>
  <c r="AI26" i="41"/>
  <c r="AK26" i="41" s="1"/>
  <c r="AF26" i="41"/>
  <c r="AH26" i="41" s="1"/>
  <c r="AA26" i="41"/>
  <c r="W26" i="41"/>
  <c r="Y26" i="41" s="1"/>
  <c r="T26" i="41"/>
  <c r="V26" i="41" s="1"/>
  <c r="Q26" i="41"/>
  <c r="S26" i="41" s="1"/>
  <c r="K26" i="41"/>
  <c r="M26" i="41" s="1"/>
  <c r="H26" i="41"/>
  <c r="E26" i="41"/>
  <c r="AX25" i="41"/>
  <c r="AZ25" i="41" s="1"/>
  <c r="AU25" i="41"/>
  <c r="AW25" i="41" s="1"/>
  <c r="AR25" i="41"/>
  <c r="AT25" i="41" s="1"/>
  <c r="AP25" i="41"/>
  <c r="AL25" i="41"/>
  <c r="AN25" i="41" s="1"/>
  <c r="AI25" i="41"/>
  <c r="AK25" i="41" s="1"/>
  <c r="AF25" i="41"/>
  <c r="AD25" i="41"/>
  <c r="AA25" i="41"/>
  <c r="W25" i="41"/>
  <c r="Y25" i="41" s="1"/>
  <c r="T25" i="41"/>
  <c r="V25" i="41" s="1"/>
  <c r="Q25" i="41"/>
  <c r="O25" i="41"/>
  <c r="K25" i="41"/>
  <c r="M25" i="41" s="1"/>
  <c r="H25" i="41"/>
  <c r="J25" i="41" s="1"/>
  <c r="E25" i="41"/>
  <c r="G25" i="41" s="1"/>
  <c r="AX24" i="41"/>
  <c r="AZ24" i="41" s="1"/>
  <c r="AU24" i="41"/>
  <c r="AW24" i="41" s="1"/>
  <c r="AR24" i="41"/>
  <c r="AT24" i="41" s="1"/>
  <c r="AP24" i="41"/>
  <c r="AL24" i="41"/>
  <c r="AN24" i="41" s="1"/>
  <c r="AI24" i="41"/>
  <c r="AK24" i="41" s="1"/>
  <c r="AF24" i="41"/>
  <c r="AH24" i="41" s="1"/>
  <c r="AD24" i="41"/>
  <c r="AA24" i="41"/>
  <c r="W24" i="41"/>
  <c r="Y24" i="41" s="1"/>
  <c r="T24" i="41"/>
  <c r="V24" i="41" s="1"/>
  <c r="Q24" i="41"/>
  <c r="S24" i="41" s="1"/>
  <c r="O24" i="41"/>
  <c r="K24" i="41"/>
  <c r="H24" i="41"/>
  <c r="J24" i="41" s="1"/>
  <c r="E24" i="41"/>
  <c r="G24" i="41" s="1"/>
  <c r="AX23" i="41"/>
  <c r="AZ23" i="41" s="1"/>
  <c r="AU23" i="41"/>
  <c r="AW23" i="41" s="1"/>
  <c r="AR23" i="41"/>
  <c r="AT23" i="41" s="1"/>
  <c r="AP23" i="41"/>
  <c r="AL23" i="41"/>
  <c r="AN23" i="41" s="1"/>
  <c r="AI23" i="41"/>
  <c r="AK23" i="41" s="1"/>
  <c r="AF23" i="41"/>
  <c r="AA23" i="41"/>
  <c r="W23" i="41"/>
  <c r="Y23" i="41" s="1"/>
  <c r="T23" i="41"/>
  <c r="Q23" i="41"/>
  <c r="S23" i="41" s="1"/>
  <c r="K23" i="41"/>
  <c r="M23" i="41" s="1"/>
  <c r="H23" i="41"/>
  <c r="J23" i="41" s="1"/>
  <c r="AD23" i="41"/>
  <c r="E23" i="41"/>
  <c r="AX22" i="41"/>
  <c r="AZ22" i="41" s="1"/>
  <c r="AU22" i="41"/>
  <c r="AW22" i="41" s="1"/>
  <c r="AR22" i="41"/>
  <c r="AT22" i="41" s="1"/>
  <c r="AP22" i="41"/>
  <c r="AL22" i="41"/>
  <c r="AN22" i="41" s="1"/>
  <c r="AI22" i="41"/>
  <c r="AK22" i="41" s="1"/>
  <c r="AF22" i="41"/>
  <c r="AA22" i="41"/>
  <c r="W22" i="41"/>
  <c r="Y22" i="41" s="1"/>
  <c r="T22" i="41"/>
  <c r="V22" i="41" s="1"/>
  <c r="Q22" i="41"/>
  <c r="K22" i="41"/>
  <c r="M22" i="41" s="1"/>
  <c r="H22" i="41"/>
  <c r="E22" i="41"/>
  <c r="G22" i="41" s="1"/>
  <c r="AX21" i="41"/>
  <c r="AZ21" i="41" s="1"/>
  <c r="AU21" i="41"/>
  <c r="AW21" i="41" s="1"/>
  <c r="AR21" i="41"/>
  <c r="AT21" i="41" s="1"/>
  <c r="AP21" i="41"/>
  <c r="AL21" i="41"/>
  <c r="AN21" i="41" s="1"/>
  <c r="AI21" i="41"/>
  <c r="AK21" i="41" s="1"/>
  <c r="AF21" i="41"/>
  <c r="AH21" i="41" s="1"/>
  <c r="AD21" i="41"/>
  <c r="AA21" i="41"/>
  <c r="W21" i="41"/>
  <c r="Y21" i="41" s="1"/>
  <c r="T21" i="41"/>
  <c r="V21" i="41" s="1"/>
  <c r="Q21" i="41"/>
  <c r="O21" i="41"/>
  <c r="K21" i="41"/>
  <c r="M21" i="41" s="1"/>
  <c r="H21" i="41"/>
  <c r="J21" i="41" s="1"/>
  <c r="E21" i="41"/>
  <c r="AX20" i="41"/>
  <c r="AZ20" i="41" s="1"/>
  <c r="AU20" i="41"/>
  <c r="AW20" i="41" s="1"/>
  <c r="AR20" i="41"/>
  <c r="AT20" i="41" s="1"/>
  <c r="AP20" i="41"/>
  <c r="AL20" i="41"/>
  <c r="AN20" i="41" s="1"/>
  <c r="AI20" i="41"/>
  <c r="AK20" i="41" s="1"/>
  <c r="AF20" i="41"/>
  <c r="AH20" i="41" s="1"/>
  <c r="AD20" i="41"/>
  <c r="AA20" i="41"/>
  <c r="W20" i="41"/>
  <c r="Y20" i="41" s="1"/>
  <c r="T20" i="41"/>
  <c r="V20" i="41" s="1"/>
  <c r="Q20" i="41"/>
  <c r="O20" i="41"/>
  <c r="K20" i="41"/>
  <c r="M20" i="41" s="1"/>
  <c r="H20" i="41"/>
  <c r="J20" i="41" s="1"/>
  <c r="E20" i="41"/>
  <c r="AX19" i="41"/>
  <c r="AZ19" i="41" s="1"/>
  <c r="AU19" i="41"/>
  <c r="AW19" i="41" s="1"/>
  <c r="AR19" i="41"/>
  <c r="AT19" i="41" s="1"/>
  <c r="AP19" i="41"/>
  <c r="AL19" i="41"/>
  <c r="AN19" i="41" s="1"/>
  <c r="AI19" i="41"/>
  <c r="AK19" i="41" s="1"/>
  <c r="AF19" i="41"/>
  <c r="AH19" i="41" s="1"/>
  <c r="AA19" i="41"/>
  <c r="W19" i="41"/>
  <c r="Y19" i="41" s="1"/>
  <c r="T19" i="41"/>
  <c r="V19" i="41" s="1"/>
  <c r="Q19" i="41"/>
  <c r="S19" i="41" s="1"/>
  <c r="K19" i="41"/>
  <c r="M19" i="41" s="1"/>
  <c r="H19" i="41"/>
  <c r="J19" i="41" s="1"/>
  <c r="AD19" i="41"/>
  <c r="E19" i="41"/>
  <c r="AX18" i="41"/>
  <c r="AZ18" i="41" s="1"/>
  <c r="AU18" i="41"/>
  <c r="AW18" i="41" s="1"/>
  <c r="AR18" i="41"/>
  <c r="AT18" i="41" s="1"/>
  <c r="AP18" i="41"/>
  <c r="AL18" i="41"/>
  <c r="AN18" i="41" s="1"/>
  <c r="AI18" i="41"/>
  <c r="AK18" i="41" s="1"/>
  <c r="AF18" i="41"/>
  <c r="AA18" i="41"/>
  <c r="W18" i="41"/>
  <c r="Y18" i="41" s="1"/>
  <c r="T18" i="41"/>
  <c r="V18" i="41" s="1"/>
  <c r="Q18" i="41"/>
  <c r="K18" i="41"/>
  <c r="M18" i="41" s="1"/>
  <c r="H18" i="41"/>
  <c r="E18" i="41"/>
  <c r="G18" i="41" s="1"/>
  <c r="AX17" i="41"/>
  <c r="AZ17" i="41" s="1"/>
  <c r="AU17" i="41"/>
  <c r="AW17" i="41" s="1"/>
  <c r="AR17" i="41"/>
  <c r="AT17" i="41" s="1"/>
  <c r="AP17" i="41"/>
  <c r="AL17" i="41"/>
  <c r="AN17" i="41" s="1"/>
  <c r="AI17" i="41"/>
  <c r="AK17" i="41" s="1"/>
  <c r="AF17" i="41"/>
  <c r="AH17" i="41" s="1"/>
  <c r="AD17" i="41"/>
  <c r="AA17" i="41"/>
  <c r="W17" i="41"/>
  <c r="Y17" i="41" s="1"/>
  <c r="T17" i="41"/>
  <c r="V17" i="41" s="1"/>
  <c r="Q17" i="41"/>
  <c r="O17" i="41"/>
  <c r="K17" i="41"/>
  <c r="M17" i="41" s="1"/>
  <c r="H17" i="41"/>
  <c r="E17" i="41"/>
  <c r="G17" i="41" s="1"/>
  <c r="AX16" i="41"/>
  <c r="AZ16" i="41" s="1"/>
  <c r="AU16" i="41"/>
  <c r="AW16" i="41" s="1"/>
  <c r="AR16" i="41"/>
  <c r="AT16" i="41" s="1"/>
  <c r="AP16" i="41"/>
  <c r="AL16" i="41"/>
  <c r="AN16" i="41" s="1"/>
  <c r="AI16" i="41"/>
  <c r="AF16" i="41"/>
  <c r="AH16" i="41" s="1"/>
  <c r="AD16" i="41"/>
  <c r="AA16" i="41"/>
  <c r="W16" i="41"/>
  <c r="Y16" i="41" s="1"/>
  <c r="T16" i="41"/>
  <c r="V16" i="41" s="1"/>
  <c r="Q16" i="41"/>
  <c r="O16" i="41"/>
  <c r="K16" i="41"/>
  <c r="M16" i="41" s="1"/>
  <c r="H16" i="41"/>
  <c r="J16" i="41" s="1"/>
  <c r="E16" i="41"/>
  <c r="G16" i="41" s="1"/>
  <c r="AX15" i="41"/>
  <c r="AZ15" i="41" s="1"/>
  <c r="AU15" i="41"/>
  <c r="AW15" i="41" s="1"/>
  <c r="AR15" i="41"/>
  <c r="AT15" i="41" s="1"/>
  <c r="AP15" i="41"/>
  <c r="AL15" i="41"/>
  <c r="AN15" i="41" s="1"/>
  <c r="AI15" i="41"/>
  <c r="AF15" i="41"/>
  <c r="AH15" i="41" s="1"/>
  <c r="AA15" i="41"/>
  <c r="W15" i="41"/>
  <c r="Y15" i="41" s="1"/>
  <c r="T15" i="41"/>
  <c r="Q15" i="41"/>
  <c r="S15" i="41" s="1"/>
  <c r="K15" i="41"/>
  <c r="M15" i="41" s="1"/>
  <c r="H15" i="41"/>
  <c r="J15" i="41" s="1"/>
  <c r="AD15" i="41"/>
  <c r="E15" i="41"/>
  <c r="AX14" i="41"/>
  <c r="AZ14" i="41" s="1"/>
  <c r="AU14" i="41"/>
  <c r="AW14" i="41" s="1"/>
  <c r="AR14" i="41"/>
  <c r="AT14" i="41" s="1"/>
  <c r="AP14" i="41"/>
  <c r="AL14" i="41"/>
  <c r="AN14" i="41" s="1"/>
  <c r="AI14" i="41"/>
  <c r="AK14" i="41" s="1"/>
  <c r="AF14" i="41"/>
  <c r="AA14" i="41"/>
  <c r="W14" i="41"/>
  <c r="Y14" i="41" s="1"/>
  <c r="T14" i="41"/>
  <c r="V14" i="41" s="1"/>
  <c r="Q14" i="41"/>
  <c r="K14" i="41"/>
  <c r="M14" i="41" s="1"/>
  <c r="H14" i="41"/>
  <c r="E14" i="41"/>
  <c r="G14" i="41" s="1"/>
  <c r="AX13" i="41"/>
  <c r="AZ13" i="41" s="1"/>
  <c r="AU13" i="41"/>
  <c r="AW13" i="41" s="1"/>
  <c r="AR13" i="41"/>
  <c r="AT13" i="41" s="1"/>
  <c r="AP13" i="41"/>
  <c r="AL13" i="41"/>
  <c r="AN13" i="41" s="1"/>
  <c r="AI13" i="41"/>
  <c r="AK13" i="41" s="1"/>
  <c r="AF13" i="41"/>
  <c r="AH13" i="41" s="1"/>
  <c r="AD13" i="41"/>
  <c r="AA13" i="41"/>
  <c r="W13" i="41"/>
  <c r="Y13" i="41" s="1"/>
  <c r="T13" i="41"/>
  <c r="V13" i="41" s="1"/>
  <c r="Q13" i="41"/>
  <c r="O13" i="41"/>
  <c r="K13" i="41"/>
  <c r="M13" i="41" s="1"/>
  <c r="H13" i="41"/>
  <c r="E13" i="41"/>
  <c r="G13" i="41" s="1"/>
  <c r="AX12" i="41"/>
  <c r="AZ12" i="41" s="1"/>
  <c r="AU12" i="41"/>
  <c r="AW12" i="41" s="1"/>
  <c r="AR12" i="41"/>
  <c r="AT12" i="41" s="1"/>
  <c r="AP12" i="41"/>
  <c r="AL12" i="41"/>
  <c r="AN12" i="41" s="1"/>
  <c r="AI12" i="41"/>
  <c r="AF12" i="41"/>
  <c r="AH12" i="41" s="1"/>
  <c r="AD12" i="41"/>
  <c r="AA12" i="41"/>
  <c r="W12" i="41"/>
  <c r="Y12" i="41" s="1"/>
  <c r="T12" i="41"/>
  <c r="V12" i="41" s="1"/>
  <c r="Q12" i="41"/>
  <c r="O12" i="41"/>
  <c r="K12" i="41"/>
  <c r="M12" i="41" s="1"/>
  <c r="H12" i="41"/>
  <c r="J12" i="41" s="1"/>
  <c r="E12" i="41"/>
  <c r="AX11" i="41"/>
  <c r="AZ11" i="41" s="1"/>
  <c r="AU11" i="41"/>
  <c r="AW11" i="41" s="1"/>
  <c r="AR11" i="41"/>
  <c r="AT11" i="41" s="1"/>
  <c r="AP11" i="41"/>
  <c r="AL11" i="41"/>
  <c r="AN11" i="41" s="1"/>
  <c r="AI11" i="41"/>
  <c r="AF11" i="41"/>
  <c r="AH11" i="41" s="1"/>
  <c r="AA11" i="41"/>
  <c r="W11" i="41"/>
  <c r="Y11" i="41" s="1"/>
  <c r="T11" i="41"/>
  <c r="Q11" i="41"/>
  <c r="S11" i="41" s="1"/>
  <c r="K11" i="41"/>
  <c r="M11" i="41" s="1"/>
  <c r="H11" i="41"/>
  <c r="J11" i="41" s="1"/>
  <c r="AD11" i="41"/>
  <c r="E11" i="41"/>
  <c r="AX10" i="41"/>
  <c r="AZ10" i="41" s="1"/>
  <c r="AU10" i="41"/>
  <c r="AW10" i="41" s="1"/>
  <c r="AR10" i="41"/>
  <c r="AT10" i="41" s="1"/>
  <c r="AP10" i="41"/>
  <c r="AL10" i="41"/>
  <c r="AN10" i="41" s="1"/>
  <c r="AI10" i="41"/>
  <c r="AK10" i="41" s="1"/>
  <c r="AF10" i="41"/>
  <c r="AA10" i="41"/>
  <c r="W10" i="41"/>
  <c r="Y10" i="41" s="1"/>
  <c r="T10" i="41"/>
  <c r="V10" i="41" s="1"/>
  <c r="Q10" i="41"/>
  <c r="K10" i="41"/>
  <c r="M10" i="41" s="1"/>
  <c r="H10" i="41"/>
  <c r="E10" i="41"/>
  <c r="G10" i="41" s="1"/>
  <c r="AX9" i="41"/>
  <c r="AZ9" i="41" s="1"/>
  <c r="AU9" i="41"/>
  <c r="AW9" i="41" s="1"/>
  <c r="AR9" i="41"/>
  <c r="AT9" i="41" s="1"/>
  <c r="AP9" i="41"/>
  <c r="AL9" i="41"/>
  <c r="AN9" i="41" s="1"/>
  <c r="AI9" i="41"/>
  <c r="AK9" i="41" s="1"/>
  <c r="AF9" i="41"/>
  <c r="AH9" i="41" s="1"/>
  <c r="AD9" i="41"/>
  <c r="AA9" i="41"/>
  <c r="W9" i="41"/>
  <c r="Y9" i="41" s="1"/>
  <c r="T9" i="41"/>
  <c r="V9" i="41" s="1"/>
  <c r="Q9" i="41"/>
  <c r="O9" i="41"/>
  <c r="K9" i="41"/>
  <c r="M9" i="41" s="1"/>
  <c r="H9" i="41"/>
  <c r="J9" i="41" s="1"/>
  <c r="E9" i="41"/>
  <c r="AX8" i="41"/>
  <c r="AZ8" i="41" s="1"/>
  <c r="AU8" i="41"/>
  <c r="AW8" i="41" s="1"/>
  <c r="AR8" i="41"/>
  <c r="AT8" i="41" s="1"/>
  <c r="AP8" i="41"/>
  <c r="AL8" i="41"/>
  <c r="AN8" i="41" s="1"/>
  <c r="AI8" i="41"/>
  <c r="AF8" i="41"/>
  <c r="AH8" i="41" s="1"/>
  <c r="AA8" i="41"/>
  <c r="W8" i="41"/>
  <c r="Y8" i="41" s="1"/>
  <c r="T8" i="41"/>
  <c r="Q8" i="41"/>
  <c r="S8" i="41" s="1"/>
  <c r="O8" i="41"/>
  <c r="K8" i="41"/>
  <c r="M8" i="41" s="1"/>
  <c r="H8" i="41"/>
  <c r="J8" i="41" s="1"/>
  <c r="AD8" i="41"/>
  <c r="E8" i="41"/>
  <c r="AX7" i="41"/>
  <c r="AZ7" i="41" s="1"/>
  <c r="AU7" i="41"/>
  <c r="AW7" i="41" s="1"/>
  <c r="AR7" i="41"/>
  <c r="AT7" i="41" s="1"/>
  <c r="AP7" i="41"/>
  <c r="AL7" i="41"/>
  <c r="AN7" i="41" s="1"/>
  <c r="AI7" i="41"/>
  <c r="AK7" i="41" s="1"/>
  <c r="AF7" i="41"/>
  <c r="AH7" i="41" s="1"/>
  <c r="AA7" i="41"/>
  <c r="W7" i="41"/>
  <c r="Y7" i="41" s="1"/>
  <c r="T7" i="41"/>
  <c r="V7" i="41" s="1"/>
  <c r="Q7" i="41"/>
  <c r="S7" i="41" s="1"/>
  <c r="K7" i="41"/>
  <c r="M7" i="41" s="1"/>
  <c r="H7" i="41"/>
  <c r="J7" i="41" s="1"/>
  <c r="AD7" i="41"/>
  <c r="E7" i="41"/>
  <c r="AX51" i="18"/>
  <c r="AZ51" i="18" s="1"/>
  <c r="AU51" i="18"/>
  <c r="AW51" i="18" s="1"/>
  <c r="AR51" i="18"/>
  <c r="AT51" i="18" s="1"/>
  <c r="AP51" i="18"/>
  <c r="AL51" i="18"/>
  <c r="AN51" i="18" s="1"/>
  <c r="AI51" i="18"/>
  <c r="AK51" i="18" s="1"/>
  <c r="AF51" i="18"/>
  <c r="AH51" i="18" s="1"/>
  <c r="AA51" i="18"/>
  <c r="W51" i="18"/>
  <c r="W51" i="4" s="1"/>
  <c r="Y51" i="4" s="1"/>
  <c r="T51" i="18"/>
  <c r="V51" i="18" s="1"/>
  <c r="Q51" i="18"/>
  <c r="S51" i="18" s="1"/>
  <c r="K51" i="18"/>
  <c r="M51" i="18" s="1"/>
  <c r="H51" i="18"/>
  <c r="H51" i="4" s="1"/>
  <c r="E51" i="18"/>
  <c r="E51" i="4" s="1"/>
  <c r="G51" i="4" s="1"/>
  <c r="AX50" i="18"/>
  <c r="AZ50" i="18" s="1"/>
  <c r="AU50" i="18"/>
  <c r="AW50" i="18" s="1"/>
  <c r="AR50" i="18"/>
  <c r="AT50" i="18" s="1"/>
  <c r="AP50" i="18"/>
  <c r="AL50" i="18"/>
  <c r="AN50" i="18" s="1"/>
  <c r="AI50" i="18"/>
  <c r="AK50" i="18" s="1"/>
  <c r="AF50" i="18"/>
  <c r="AD50" i="18"/>
  <c r="AA50" i="18"/>
  <c r="W50" i="18"/>
  <c r="Y50" i="18" s="1"/>
  <c r="T50" i="18"/>
  <c r="V50" i="18" s="1"/>
  <c r="Q50" i="18"/>
  <c r="S50" i="18" s="1"/>
  <c r="O50" i="18"/>
  <c r="K50" i="18"/>
  <c r="M50" i="18" s="1"/>
  <c r="H50" i="18"/>
  <c r="J50" i="18" s="1"/>
  <c r="E50" i="18"/>
  <c r="AX49" i="18"/>
  <c r="AZ49" i="18" s="1"/>
  <c r="AU49" i="18"/>
  <c r="AW49" i="18" s="1"/>
  <c r="AR49" i="18"/>
  <c r="AT49" i="18" s="1"/>
  <c r="AP49" i="18"/>
  <c r="AL49" i="18"/>
  <c r="AN49" i="18" s="1"/>
  <c r="AI49" i="18"/>
  <c r="AF49" i="18"/>
  <c r="AH49" i="18" s="1"/>
  <c r="AA49" i="18"/>
  <c r="W49" i="18"/>
  <c r="Y49" i="18" s="1"/>
  <c r="T49" i="18"/>
  <c r="V49" i="18" s="1"/>
  <c r="Q49" i="18"/>
  <c r="S49" i="18" s="1"/>
  <c r="O49" i="18"/>
  <c r="K49" i="18"/>
  <c r="M49" i="18" s="1"/>
  <c r="H49" i="18"/>
  <c r="AD49" i="18"/>
  <c r="E49" i="18"/>
  <c r="AX48" i="18"/>
  <c r="AZ48" i="18" s="1"/>
  <c r="AU48" i="18"/>
  <c r="AW48" i="18" s="1"/>
  <c r="AR48" i="18"/>
  <c r="AT48" i="18" s="1"/>
  <c r="AP48" i="18"/>
  <c r="AL48" i="18"/>
  <c r="AN48" i="18" s="1"/>
  <c r="AI48" i="18"/>
  <c r="AK48" i="18" s="1"/>
  <c r="AF48" i="18"/>
  <c r="AA48" i="18"/>
  <c r="W48" i="18"/>
  <c r="Y48" i="18" s="1"/>
  <c r="T48" i="18"/>
  <c r="V48" i="18" s="1"/>
  <c r="Q48" i="18"/>
  <c r="S48" i="18" s="1"/>
  <c r="O48" i="18"/>
  <c r="K48" i="18"/>
  <c r="M48" i="18" s="1"/>
  <c r="H48" i="18"/>
  <c r="J48" i="18" s="1"/>
  <c r="AD48" i="18"/>
  <c r="E48" i="18"/>
  <c r="AX47" i="18"/>
  <c r="AZ47" i="18" s="1"/>
  <c r="AU47" i="18"/>
  <c r="AW47" i="18" s="1"/>
  <c r="AR47" i="18"/>
  <c r="AT47" i="18" s="1"/>
  <c r="AP47" i="18"/>
  <c r="AL47" i="18"/>
  <c r="AN47" i="18" s="1"/>
  <c r="AI47" i="18"/>
  <c r="AK47" i="18" s="1"/>
  <c r="AF47" i="18"/>
  <c r="AA47" i="18"/>
  <c r="W47" i="18"/>
  <c r="Y47" i="18" s="1"/>
  <c r="T47" i="18"/>
  <c r="V47" i="18" s="1"/>
  <c r="Q47" i="18"/>
  <c r="K47" i="18"/>
  <c r="M47" i="18" s="1"/>
  <c r="H47" i="18"/>
  <c r="E47" i="18"/>
  <c r="AX46" i="18"/>
  <c r="AZ46" i="18" s="1"/>
  <c r="AU46" i="18"/>
  <c r="AW46" i="18" s="1"/>
  <c r="AR46" i="18"/>
  <c r="AT46" i="18" s="1"/>
  <c r="AP46" i="18"/>
  <c r="AL46" i="18"/>
  <c r="AN46" i="18" s="1"/>
  <c r="AI46" i="18"/>
  <c r="AK46" i="18" s="1"/>
  <c r="AF46" i="18"/>
  <c r="AH46" i="18" s="1"/>
  <c r="AD46" i="18"/>
  <c r="AA46" i="18"/>
  <c r="W46" i="18"/>
  <c r="Y46" i="18" s="1"/>
  <c r="T46" i="18"/>
  <c r="V46" i="18" s="1"/>
  <c r="Q46" i="18"/>
  <c r="O46" i="18"/>
  <c r="K46" i="18"/>
  <c r="M46" i="18" s="1"/>
  <c r="H46" i="18"/>
  <c r="J46" i="18" s="1"/>
  <c r="E46" i="18"/>
  <c r="AX45" i="18"/>
  <c r="AZ45" i="18" s="1"/>
  <c r="AU45" i="18"/>
  <c r="AW45" i="18" s="1"/>
  <c r="AR45" i="18"/>
  <c r="AT45" i="18" s="1"/>
  <c r="AP45" i="18"/>
  <c r="AL45" i="18"/>
  <c r="AN45" i="18" s="1"/>
  <c r="AI45" i="18"/>
  <c r="AF45" i="18"/>
  <c r="AH45" i="18" s="1"/>
  <c r="AD45" i="18"/>
  <c r="AA45" i="18"/>
  <c r="W45" i="18"/>
  <c r="Y45" i="18" s="1"/>
  <c r="T45" i="18"/>
  <c r="Q45" i="18"/>
  <c r="S45" i="18" s="1"/>
  <c r="K45" i="18"/>
  <c r="M45" i="18" s="1"/>
  <c r="H45" i="18"/>
  <c r="J45" i="18" s="1"/>
  <c r="O45" i="18"/>
  <c r="E45" i="18"/>
  <c r="G45" i="18" s="1"/>
  <c r="AX44" i="18"/>
  <c r="AZ44" i="18" s="1"/>
  <c r="AU44" i="18"/>
  <c r="AW44" i="18" s="1"/>
  <c r="AR44" i="18"/>
  <c r="AT44" i="18" s="1"/>
  <c r="AP44" i="18"/>
  <c r="AL44" i="18"/>
  <c r="AN44" i="18" s="1"/>
  <c r="AI44" i="18"/>
  <c r="AK44" i="18" s="1"/>
  <c r="AF44" i="18"/>
  <c r="AH44" i="18" s="1"/>
  <c r="AD44" i="18"/>
  <c r="AA44" i="18"/>
  <c r="W44" i="18"/>
  <c r="Y44" i="18" s="1"/>
  <c r="T44" i="18"/>
  <c r="V44" i="18" s="1"/>
  <c r="Q44" i="18"/>
  <c r="S44" i="18" s="1"/>
  <c r="K44" i="18"/>
  <c r="M44" i="18" s="1"/>
  <c r="H44" i="18"/>
  <c r="J44" i="18" s="1"/>
  <c r="O44" i="18"/>
  <c r="E44" i="18"/>
  <c r="AX43" i="18"/>
  <c r="AZ43" i="18" s="1"/>
  <c r="AU43" i="18"/>
  <c r="AW43" i="18" s="1"/>
  <c r="AR43" i="18"/>
  <c r="AT43" i="18" s="1"/>
  <c r="AP43" i="18"/>
  <c r="AL43" i="18"/>
  <c r="AN43" i="18" s="1"/>
  <c r="AI43" i="18"/>
  <c r="AK43" i="18" s="1"/>
  <c r="AF43" i="18"/>
  <c r="AH43" i="18" s="1"/>
  <c r="AA43" i="18"/>
  <c r="W43" i="18"/>
  <c r="Y43" i="18" s="1"/>
  <c r="T43" i="18"/>
  <c r="V43" i="18" s="1"/>
  <c r="Q43" i="18"/>
  <c r="S43" i="18" s="1"/>
  <c r="K43" i="18"/>
  <c r="M43" i="18" s="1"/>
  <c r="H43" i="18"/>
  <c r="E43" i="18"/>
  <c r="G43" i="18" s="1"/>
  <c r="AX42" i="18"/>
  <c r="AZ42" i="18" s="1"/>
  <c r="AU42" i="18"/>
  <c r="AW42" i="18" s="1"/>
  <c r="AR42" i="18"/>
  <c r="AT42" i="18" s="1"/>
  <c r="AP42" i="18"/>
  <c r="AL42" i="18"/>
  <c r="AN42" i="18" s="1"/>
  <c r="AI42" i="18"/>
  <c r="AK42" i="18" s="1"/>
  <c r="AF42" i="18"/>
  <c r="AD42" i="18"/>
  <c r="AA42" i="18"/>
  <c r="W42" i="18"/>
  <c r="Y42" i="18" s="1"/>
  <c r="T42" i="18"/>
  <c r="V42" i="18" s="1"/>
  <c r="Q42" i="18"/>
  <c r="S42" i="18" s="1"/>
  <c r="O42" i="18"/>
  <c r="K42" i="18"/>
  <c r="M42" i="18" s="1"/>
  <c r="H42" i="18"/>
  <c r="J42" i="18" s="1"/>
  <c r="E42" i="18"/>
  <c r="G42" i="18" s="1"/>
  <c r="AX41" i="18"/>
  <c r="AZ41" i="18" s="1"/>
  <c r="AU41" i="18"/>
  <c r="AW41" i="18" s="1"/>
  <c r="AR41" i="18"/>
  <c r="AT41" i="18" s="1"/>
  <c r="AP41" i="18"/>
  <c r="AL41" i="18"/>
  <c r="AN41" i="18" s="1"/>
  <c r="AI41" i="18"/>
  <c r="AK41" i="18" s="1"/>
  <c r="AF41" i="18"/>
  <c r="AH41" i="18" s="1"/>
  <c r="AA41" i="18"/>
  <c r="W41" i="18"/>
  <c r="Y41" i="18" s="1"/>
  <c r="T41" i="18"/>
  <c r="V41" i="18" s="1"/>
  <c r="Q41" i="18"/>
  <c r="S41" i="18" s="1"/>
  <c r="O41" i="18"/>
  <c r="K41" i="18"/>
  <c r="M41" i="18" s="1"/>
  <c r="H41" i="18"/>
  <c r="J41" i="18" s="1"/>
  <c r="AD41" i="18"/>
  <c r="E41" i="18"/>
  <c r="AX40" i="18"/>
  <c r="AZ40" i="18" s="1"/>
  <c r="AU40" i="18"/>
  <c r="AW40" i="18" s="1"/>
  <c r="AR40" i="18"/>
  <c r="AT40" i="18" s="1"/>
  <c r="AP40" i="18"/>
  <c r="AL40" i="18"/>
  <c r="AN40" i="18" s="1"/>
  <c r="AI40" i="18"/>
  <c r="AK40" i="18" s="1"/>
  <c r="AF40" i="18"/>
  <c r="AH40" i="18" s="1"/>
  <c r="AA40" i="18"/>
  <c r="W40" i="18"/>
  <c r="Y40" i="18" s="1"/>
  <c r="T40" i="18"/>
  <c r="V40" i="18" s="1"/>
  <c r="Q40" i="18"/>
  <c r="S40" i="18" s="1"/>
  <c r="K40" i="18"/>
  <c r="M40" i="18" s="1"/>
  <c r="H40" i="18"/>
  <c r="J40" i="18" s="1"/>
  <c r="E40" i="18"/>
  <c r="AX39" i="18"/>
  <c r="AZ39" i="18" s="1"/>
  <c r="AU39" i="18"/>
  <c r="AW39" i="18" s="1"/>
  <c r="AR39" i="18"/>
  <c r="AT39" i="18" s="1"/>
  <c r="AP39" i="18"/>
  <c r="AL39" i="18"/>
  <c r="AN39" i="18" s="1"/>
  <c r="AI39" i="18"/>
  <c r="AK39" i="18" s="1"/>
  <c r="AF39" i="18"/>
  <c r="AA39" i="18"/>
  <c r="W39" i="18"/>
  <c r="Y39" i="18" s="1"/>
  <c r="T39" i="18"/>
  <c r="V39" i="18" s="1"/>
  <c r="Q39" i="18"/>
  <c r="K39" i="18"/>
  <c r="M39" i="18" s="1"/>
  <c r="H39" i="18"/>
  <c r="E39" i="18"/>
  <c r="AX38" i="18"/>
  <c r="AZ38" i="18" s="1"/>
  <c r="AU38" i="18"/>
  <c r="AW38" i="18" s="1"/>
  <c r="AR38" i="18"/>
  <c r="AT38" i="18" s="1"/>
  <c r="AP38" i="18"/>
  <c r="AL38" i="18"/>
  <c r="AN38" i="18" s="1"/>
  <c r="AI38" i="18"/>
  <c r="AF38" i="18"/>
  <c r="AH38" i="18" s="1"/>
  <c r="AD38" i="18"/>
  <c r="AA38" i="18"/>
  <c r="W38" i="18"/>
  <c r="Y38" i="18" s="1"/>
  <c r="T38" i="18"/>
  <c r="V38" i="18" s="1"/>
  <c r="Q38" i="18"/>
  <c r="O38" i="18"/>
  <c r="K38" i="18"/>
  <c r="M38" i="18" s="1"/>
  <c r="H38" i="18"/>
  <c r="J38" i="18" s="1"/>
  <c r="E38" i="18"/>
  <c r="AX37" i="18"/>
  <c r="AZ37" i="18" s="1"/>
  <c r="AU37" i="18"/>
  <c r="AW37" i="18" s="1"/>
  <c r="AR37" i="18"/>
  <c r="AT37" i="18" s="1"/>
  <c r="AP37" i="18"/>
  <c r="AL37" i="18"/>
  <c r="AN37" i="18" s="1"/>
  <c r="AI37" i="18"/>
  <c r="AF37" i="18"/>
  <c r="AH37" i="18" s="1"/>
  <c r="AA37" i="18"/>
  <c r="W37" i="18"/>
  <c r="Y37" i="18" s="1"/>
  <c r="T37" i="18"/>
  <c r="Q37" i="18"/>
  <c r="S37" i="18" s="1"/>
  <c r="K37" i="18"/>
  <c r="M37" i="18" s="1"/>
  <c r="H37" i="18"/>
  <c r="J37" i="18" s="1"/>
  <c r="AD37" i="18"/>
  <c r="E37" i="18"/>
  <c r="AX36" i="18"/>
  <c r="AZ36" i="18" s="1"/>
  <c r="AU36" i="18"/>
  <c r="AW36" i="18" s="1"/>
  <c r="AR36" i="18"/>
  <c r="AT36" i="18" s="1"/>
  <c r="AP36" i="18"/>
  <c r="AL36" i="18"/>
  <c r="AN36" i="18" s="1"/>
  <c r="AI36" i="18"/>
  <c r="AK36" i="18" s="1"/>
  <c r="AF36" i="18"/>
  <c r="AH36" i="18" s="1"/>
  <c r="AA36" i="18"/>
  <c r="W36" i="18"/>
  <c r="Y36" i="18" s="1"/>
  <c r="T36" i="18"/>
  <c r="V36" i="18" s="1"/>
  <c r="Q36" i="18"/>
  <c r="S36" i="18" s="1"/>
  <c r="K36" i="18"/>
  <c r="M36" i="18" s="1"/>
  <c r="H36" i="18"/>
  <c r="J36" i="18" s="1"/>
  <c r="AD36" i="18"/>
  <c r="E36" i="18"/>
  <c r="AX35" i="18"/>
  <c r="AZ35" i="18" s="1"/>
  <c r="AU35" i="18"/>
  <c r="AW35" i="18" s="1"/>
  <c r="AR35" i="18"/>
  <c r="AT35" i="18" s="1"/>
  <c r="AP35" i="18"/>
  <c r="AL35" i="18"/>
  <c r="AN35" i="18" s="1"/>
  <c r="AI35" i="18"/>
  <c r="AK35" i="18" s="1"/>
  <c r="AF35" i="18"/>
  <c r="AA35" i="18"/>
  <c r="W35" i="18"/>
  <c r="Y35" i="18" s="1"/>
  <c r="T35" i="18"/>
  <c r="V35" i="18" s="1"/>
  <c r="Q35" i="18"/>
  <c r="S35" i="18" s="1"/>
  <c r="K35" i="18"/>
  <c r="M35" i="18" s="1"/>
  <c r="H35" i="18"/>
  <c r="E35" i="18"/>
  <c r="AX34" i="18"/>
  <c r="AZ34" i="18" s="1"/>
  <c r="AU34" i="18"/>
  <c r="AW34" i="18" s="1"/>
  <c r="AR34" i="18"/>
  <c r="AT34" i="18" s="1"/>
  <c r="AP34" i="18"/>
  <c r="AL34" i="18"/>
  <c r="AN34" i="18" s="1"/>
  <c r="AI34" i="18"/>
  <c r="AK34" i="18" s="1"/>
  <c r="AF34" i="18"/>
  <c r="AD34" i="18"/>
  <c r="AA34" i="18"/>
  <c r="W34" i="18"/>
  <c r="Y34" i="18" s="1"/>
  <c r="T34" i="18"/>
  <c r="Q34" i="18"/>
  <c r="S34" i="18" s="1"/>
  <c r="O34" i="18"/>
  <c r="K34" i="18"/>
  <c r="M34" i="18" s="1"/>
  <c r="H34" i="18"/>
  <c r="J34" i="18" s="1"/>
  <c r="E34" i="18"/>
  <c r="G34" i="18" s="1"/>
  <c r="AX33" i="18"/>
  <c r="AZ33" i="18" s="1"/>
  <c r="AU33" i="18"/>
  <c r="AW33" i="18" s="1"/>
  <c r="AR33" i="18"/>
  <c r="AT33" i="18" s="1"/>
  <c r="AP33" i="18"/>
  <c r="AL33" i="18"/>
  <c r="AN33" i="18" s="1"/>
  <c r="AI33" i="18"/>
  <c r="AF33" i="18"/>
  <c r="AH33" i="18" s="1"/>
  <c r="AA33" i="18"/>
  <c r="W33" i="18"/>
  <c r="Y33" i="18" s="1"/>
  <c r="T33" i="18"/>
  <c r="V33" i="18" s="1"/>
  <c r="Q33" i="18"/>
  <c r="S33" i="18" s="1"/>
  <c r="O33" i="18"/>
  <c r="K33" i="18"/>
  <c r="M33" i="18" s="1"/>
  <c r="H33" i="18"/>
  <c r="J33" i="18" s="1"/>
  <c r="AD33" i="18"/>
  <c r="E33" i="18"/>
  <c r="AX32" i="18"/>
  <c r="AZ32" i="18" s="1"/>
  <c r="AU32" i="18"/>
  <c r="AW32" i="18" s="1"/>
  <c r="AR32" i="18"/>
  <c r="AT32" i="18" s="1"/>
  <c r="AP32" i="18"/>
  <c r="AL32" i="18"/>
  <c r="AN32" i="18" s="1"/>
  <c r="AI32" i="18"/>
  <c r="AK32" i="18" s="1"/>
  <c r="AF32" i="18"/>
  <c r="AH32" i="18" s="1"/>
  <c r="AA32" i="18"/>
  <c r="W32" i="18"/>
  <c r="Y32" i="18" s="1"/>
  <c r="T32" i="18"/>
  <c r="V32" i="18" s="1"/>
  <c r="Q32" i="18"/>
  <c r="S32" i="18" s="1"/>
  <c r="K32" i="18"/>
  <c r="M32" i="18" s="1"/>
  <c r="H32" i="18"/>
  <c r="J32" i="18" s="1"/>
  <c r="AD32" i="18"/>
  <c r="E32" i="18"/>
  <c r="G32" i="18" s="1"/>
  <c r="AX31" i="18"/>
  <c r="AZ31" i="18" s="1"/>
  <c r="AU31" i="18"/>
  <c r="AW31" i="18" s="1"/>
  <c r="AR31" i="18"/>
  <c r="AT31" i="18" s="1"/>
  <c r="AP31" i="18"/>
  <c r="AL31" i="18"/>
  <c r="AN31" i="18" s="1"/>
  <c r="AI31" i="18"/>
  <c r="AK31" i="18" s="1"/>
  <c r="AF31" i="18"/>
  <c r="AH31" i="18" s="1"/>
  <c r="AA31" i="18"/>
  <c r="W31" i="18"/>
  <c r="Y31" i="18" s="1"/>
  <c r="T31" i="18"/>
  <c r="V31" i="18" s="1"/>
  <c r="Q31" i="18"/>
  <c r="K31" i="18"/>
  <c r="M31" i="18" s="1"/>
  <c r="H31" i="18"/>
  <c r="E31" i="18"/>
  <c r="AX30" i="18"/>
  <c r="AZ30" i="18" s="1"/>
  <c r="AU30" i="18"/>
  <c r="AW30" i="18" s="1"/>
  <c r="AR30" i="18"/>
  <c r="AT30" i="18" s="1"/>
  <c r="AP30" i="18"/>
  <c r="AL30" i="18"/>
  <c r="AN30" i="18" s="1"/>
  <c r="AI30" i="18"/>
  <c r="AK30" i="18" s="1"/>
  <c r="AF30" i="18"/>
  <c r="AH30" i="18" s="1"/>
  <c r="AD30" i="18"/>
  <c r="AA30" i="18"/>
  <c r="W30" i="18"/>
  <c r="Y30" i="18" s="1"/>
  <c r="T30" i="18"/>
  <c r="V30" i="18" s="1"/>
  <c r="Q30" i="18"/>
  <c r="O30" i="18"/>
  <c r="K30" i="18"/>
  <c r="M30" i="18" s="1"/>
  <c r="H30" i="18"/>
  <c r="J30" i="18" s="1"/>
  <c r="E30" i="18"/>
  <c r="AX29" i="18"/>
  <c r="AZ29" i="18" s="1"/>
  <c r="AU29" i="18"/>
  <c r="AW29" i="18" s="1"/>
  <c r="AR29" i="18"/>
  <c r="AT29" i="18" s="1"/>
  <c r="AP29" i="18"/>
  <c r="AL29" i="18"/>
  <c r="AN29" i="18" s="1"/>
  <c r="AI29" i="18"/>
  <c r="AK29" i="18" s="1"/>
  <c r="AF29" i="18"/>
  <c r="AH29" i="18" s="1"/>
  <c r="AA29" i="18"/>
  <c r="W29" i="18"/>
  <c r="Y29" i="18" s="1"/>
  <c r="T29" i="18"/>
  <c r="V29" i="18" s="1"/>
  <c r="Q29" i="18"/>
  <c r="S29" i="18" s="1"/>
  <c r="O29" i="18"/>
  <c r="K29" i="18"/>
  <c r="M29" i="18" s="1"/>
  <c r="H29" i="18"/>
  <c r="J29" i="18" s="1"/>
  <c r="AD29" i="18"/>
  <c r="E29" i="18"/>
  <c r="AX28" i="18"/>
  <c r="AZ28" i="18" s="1"/>
  <c r="AU28" i="18"/>
  <c r="AW28" i="18" s="1"/>
  <c r="AR28" i="18"/>
  <c r="AT28" i="18" s="1"/>
  <c r="AP28" i="18"/>
  <c r="AL28" i="18"/>
  <c r="AN28" i="18" s="1"/>
  <c r="AI28" i="18"/>
  <c r="AK28" i="18" s="1"/>
  <c r="AF28" i="18"/>
  <c r="AH28" i="18" s="1"/>
  <c r="AA28" i="18"/>
  <c r="W28" i="18"/>
  <c r="Y28" i="18" s="1"/>
  <c r="T28" i="18"/>
  <c r="V28" i="18" s="1"/>
  <c r="Q28" i="18"/>
  <c r="S28" i="18" s="1"/>
  <c r="K28" i="18"/>
  <c r="M28" i="18" s="1"/>
  <c r="H28" i="18"/>
  <c r="J28" i="18" s="1"/>
  <c r="AD28" i="18"/>
  <c r="E28" i="18"/>
  <c r="AX27" i="18"/>
  <c r="AZ27" i="18" s="1"/>
  <c r="AU27" i="18"/>
  <c r="AW27" i="18" s="1"/>
  <c r="AR27" i="18"/>
  <c r="AT27" i="18" s="1"/>
  <c r="AP27" i="18"/>
  <c r="AL27" i="18"/>
  <c r="AN27" i="18" s="1"/>
  <c r="AI27" i="18"/>
  <c r="AK27" i="18" s="1"/>
  <c r="AF27" i="18"/>
  <c r="AA27" i="18"/>
  <c r="W27" i="18"/>
  <c r="Y27" i="18" s="1"/>
  <c r="T27" i="18"/>
  <c r="V27" i="18" s="1"/>
  <c r="Q27" i="18"/>
  <c r="K27" i="18"/>
  <c r="M27" i="18" s="1"/>
  <c r="H27" i="18"/>
  <c r="E27" i="18"/>
  <c r="AX26" i="18"/>
  <c r="AZ26" i="18" s="1"/>
  <c r="AU26" i="18"/>
  <c r="AW26" i="18" s="1"/>
  <c r="AR26" i="18"/>
  <c r="AT26" i="18" s="1"/>
  <c r="AP26" i="18"/>
  <c r="AL26" i="18"/>
  <c r="AN26" i="18" s="1"/>
  <c r="AI26" i="18"/>
  <c r="AK26" i="18" s="1"/>
  <c r="AF26" i="18"/>
  <c r="AD26" i="18"/>
  <c r="AA26" i="18"/>
  <c r="W26" i="18"/>
  <c r="Y26" i="18" s="1"/>
  <c r="T26" i="18"/>
  <c r="V26" i="18" s="1"/>
  <c r="Q26" i="18"/>
  <c r="S26" i="18" s="1"/>
  <c r="O26" i="18"/>
  <c r="K26" i="18"/>
  <c r="M26" i="18" s="1"/>
  <c r="H26" i="18"/>
  <c r="J26" i="18" s="1"/>
  <c r="E26" i="18"/>
  <c r="AX25" i="18"/>
  <c r="AZ25" i="18" s="1"/>
  <c r="AU25" i="18"/>
  <c r="AW25" i="18" s="1"/>
  <c r="AR25" i="18"/>
  <c r="AT25" i="18" s="1"/>
  <c r="AP25" i="18"/>
  <c r="AL25" i="18"/>
  <c r="AN25" i="18" s="1"/>
  <c r="AI25" i="18"/>
  <c r="AK25" i="18" s="1"/>
  <c r="AF25" i="18"/>
  <c r="AH25" i="18" s="1"/>
  <c r="AA25" i="18"/>
  <c r="W25" i="18"/>
  <c r="Y25" i="18" s="1"/>
  <c r="T25" i="18"/>
  <c r="V25" i="18" s="1"/>
  <c r="Q25" i="18"/>
  <c r="O25" i="18"/>
  <c r="K25" i="18"/>
  <c r="M25" i="18" s="1"/>
  <c r="H25" i="18"/>
  <c r="J25" i="18" s="1"/>
  <c r="AD25" i="18"/>
  <c r="E25" i="18"/>
  <c r="AX24" i="18"/>
  <c r="AZ24" i="18" s="1"/>
  <c r="AU24" i="18"/>
  <c r="AW24" i="18" s="1"/>
  <c r="AR24" i="18"/>
  <c r="AT24" i="18" s="1"/>
  <c r="AP24" i="18"/>
  <c r="AL24" i="18"/>
  <c r="AI24" i="18"/>
  <c r="AK24" i="18" s="1"/>
  <c r="AF24" i="18"/>
  <c r="AH24" i="18" s="1"/>
  <c r="AA24" i="18"/>
  <c r="W24" i="18"/>
  <c r="Y24" i="18" s="1"/>
  <c r="T24" i="18"/>
  <c r="V24" i="18" s="1"/>
  <c r="Q24" i="18"/>
  <c r="S24" i="18" s="1"/>
  <c r="O24" i="18"/>
  <c r="K24" i="18"/>
  <c r="M24" i="18" s="1"/>
  <c r="H24" i="18"/>
  <c r="J24" i="18" s="1"/>
  <c r="AD24" i="18"/>
  <c r="E24" i="18"/>
  <c r="G24" i="18" s="1"/>
  <c r="AX23" i="18"/>
  <c r="AZ23" i="18" s="1"/>
  <c r="AU23" i="18"/>
  <c r="AW23" i="18" s="1"/>
  <c r="AR23" i="18"/>
  <c r="AT23" i="18" s="1"/>
  <c r="AP23" i="18"/>
  <c r="AL23" i="18"/>
  <c r="AN23" i="18" s="1"/>
  <c r="AI23" i="18"/>
  <c r="AK23" i="18" s="1"/>
  <c r="AF23" i="18"/>
  <c r="AA23" i="18"/>
  <c r="W23" i="18"/>
  <c r="Y23" i="18" s="1"/>
  <c r="T23" i="18"/>
  <c r="V23" i="18" s="1"/>
  <c r="Q23" i="18"/>
  <c r="S23" i="18" s="1"/>
  <c r="K23" i="18"/>
  <c r="M23" i="18" s="1"/>
  <c r="H23" i="18"/>
  <c r="E23" i="18"/>
  <c r="AX22" i="18"/>
  <c r="AZ22" i="18" s="1"/>
  <c r="AU22" i="18"/>
  <c r="AW22" i="18" s="1"/>
  <c r="AR22" i="18"/>
  <c r="AT22" i="18" s="1"/>
  <c r="AP22" i="18"/>
  <c r="AL22" i="18"/>
  <c r="AN22" i="18" s="1"/>
  <c r="AI22" i="18"/>
  <c r="AK22" i="18" s="1"/>
  <c r="AF22" i="18"/>
  <c r="AD22" i="18"/>
  <c r="AA22" i="18"/>
  <c r="W22" i="18"/>
  <c r="Y22" i="18" s="1"/>
  <c r="T22" i="18"/>
  <c r="V22" i="18" s="1"/>
  <c r="Q22" i="18"/>
  <c r="S22" i="18" s="1"/>
  <c r="O22" i="18"/>
  <c r="K22" i="18"/>
  <c r="M22" i="18" s="1"/>
  <c r="H22" i="18"/>
  <c r="J22" i="18" s="1"/>
  <c r="E22" i="18"/>
  <c r="AX21" i="18"/>
  <c r="AZ21" i="18" s="1"/>
  <c r="AU21" i="18"/>
  <c r="AW21" i="18" s="1"/>
  <c r="AR21" i="18"/>
  <c r="AT21" i="18" s="1"/>
  <c r="AP21" i="18"/>
  <c r="AL21" i="18"/>
  <c r="AN21" i="18" s="1"/>
  <c r="AI21" i="18"/>
  <c r="AF21" i="18"/>
  <c r="AH21" i="18" s="1"/>
  <c r="AD21" i="18"/>
  <c r="AA21" i="18"/>
  <c r="W21" i="18"/>
  <c r="Y21" i="18" s="1"/>
  <c r="T21" i="18"/>
  <c r="Q21" i="18"/>
  <c r="S21" i="18" s="1"/>
  <c r="K21" i="18"/>
  <c r="M21" i="18" s="1"/>
  <c r="H21" i="18"/>
  <c r="O21" i="18"/>
  <c r="E21" i="18"/>
  <c r="AX20" i="18"/>
  <c r="AZ20" i="18" s="1"/>
  <c r="AU20" i="18"/>
  <c r="AW20" i="18" s="1"/>
  <c r="AR20" i="18"/>
  <c r="AT20" i="18" s="1"/>
  <c r="AP20" i="18"/>
  <c r="AL20" i="18"/>
  <c r="AN20" i="18" s="1"/>
  <c r="AI20" i="18"/>
  <c r="AK20" i="18" s="1"/>
  <c r="AF20" i="18"/>
  <c r="AH20" i="18" s="1"/>
  <c r="AD20" i="18"/>
  <c r="AA20" i="18"/>
  <c r="W20" i="18"/>
  <c r="Y20" i="18" s="1"/>
  <c r="T20" i="18"/>
  <c r="V20" i="18" s="1"/>
  <c r="Q20" i="18"/>
  <c r="S20" i="18" s="1"/>
  <c r="K20" i="18"/>
  <c r="M20" i="18" s="1"/>
  <c r="H20" i="18"/>
  <c r="J20" i="18" s="1"/>
  <c r="O20" i="18"/>
  <c r="E20" i="18"/>
  <c r="AX19" i="18"/>
  <c r="AZ19" i="18" s="1"/>
  <c r="AU19" i="18"/>
  <c r="AW19" i="18" s="1"/>
  <c r="AR19" i="18"/>
  <c r="AT19" i="18" s="1"/>
  <c r="AP19" i="18"/>
  <c r="AL19" i="18"/>
  <c r="AN19" i="18" s="1"/>
  <c r="AI19" i="18"/>
  <c r="AK19" i="18" s="1"/>
  <c r="AF19" i="18"/>
  <c r="AH19" i="18" s="1"/>
  <c r="AA19" i="18"/>
  <c r="W19" i="18"/>
  <c r="Y19" i="18" s="1"/>
  <c r="T19" i="18"/>
  <c r="V19" i="18" s="1"/>
  <c r="Q19" i="18"/>
  <c r="S19" i="18" s="1"/>
  <c r="K19" i="18"/>
  <c r="M19" i="18" s="1"/>
  <c r="H19" i="18"/>
  <c r="E19" i="18"/>
  <c r="AX18" i="18"/>
  <c r="AZ18" i="18" s="1"/>
  <c r="AU18" i="18"/>
  <c r="AW18" i="18" s="1"/>
  <c r="AR18" i="18"/>
  <c r="AT18" i="18" s="1"/>
  <c r="AP18" i="18"/>
  <c r="AL18" i="18"/>
  <c r="AN18" i="18" s="1"/>
  <c r="AI18" i="18"/>
  <c r="AK18" i="18" s="1"/>
  <c r="AF18" i="18"/>
  <c r="AD18" i="18"/>
  <c r="AA18" i="18"/>
  <c r="W18" i="18"/>
  <c r="Y18" i="18" s="1"/>
  <c r="T18" i="18"/>
  <c r="V18" i="18" s="1"/>
  <c r="Q18" i="18"/>
  <c r="S18" i="18" s="1"/>
  <c r="O18" i="18"/>
  <c r="K18" i="18"/>
  <c r="M18" i="18" s="1"/>
  <c r="H18" i="18"/>
  <c r="J18" i="18" s="1"/>
  <c r="E18" i="18"/>
  <c r="AX17" i="18"/>
  <c r="AZ17" i="18" s="1"/>
  <c r="AU17" i="18"/>
  <c r="AW17" i="18" s="1"/>
  <c r="AR17" i="18"/>
  <c r="AT17" i="18" s="1"/>
  <c r="AP17" i="18"/>
  <c r="AL17" i="18"/>
  <c r="AN17" i="18" s="1"/>
  <c r="AI17" i="18"/>
  <c r="AK17" i="18" s="1"/>
  <c r="AF17" i="18"/>
  <c r="AH17" i="18" s="1"/>
  <c r="AA17" i="18"/>
  <c r="W17" i="18"/>
  <c r="Y17" i="18" s="1"/>
  <c r="T17" i="18"/>
  <c r="V17" i="18" s="1"/>
  <c r="Q17" i="18"/>
  <c r="S17" i="18" s="1"/>
  <c r="O17" i="18"/>
  <c r="K17" i="18"/>
  <c r="M17" i="18" s="1"/>
  <c r="H17" i="18"/>
  <c r="AD17" i="18"/>
  <c r="E17" i="18"/>
  <c r="AX16" i="18"/>
  <c r="AZ16" i="18" s="1"/>
  <c r="AU16" i="18"/>
  <c r="AW16" i="18" s="1"/>
  <c r="AR16" i="18"/>
  <c r="AT16" i="18" s="1"/>
  <c r="AP16" i="18"/>
  <c r="AL16" i="18"/>
  <c r="AN16" i="18" s="1"/>
  <c r="AI16" i="18"/>
  <c r="AK16" i="18" s="1"/>
  <c r="AF16" i="18"/>
  <c r="AA16" i="18"/>
  <c r="W16" i="18"/>
  <c r="Y16" i="18" s="1"/>
  <c r="T16" i="18"/>
  <c r="V16" i="18" s="1"/>
  <c r="Q16" i="18"/>
  <c r="S16" i="18" s="1"/>
  <c r="O16" i="18"/>
  <c r="K16" i="18"/>
  <c r="M16" i="18" s="1"/>
  <c r="H16" i="18"/>
  <c r="J16" i="18" s="1"/>
  <c r="AD16" i="18"/>
  <c r="E16" i="18"/>
  <c r="AX15" i="18"/>
  <c r="AZ15" i="18" s="1"/>
  <c r="AU15" i="18"/>
  <c r="AW15" i="18" s="1"/>
  <c r="AR15" i="18"/>
  <c r="AT15" i="18" s="1"/>
  <c r="AP15" i="18"/>
  <c r="AL15" i="18"/>
  <c r="AN15" i="18" s="1"/>
  <c r="AI15" i="18"/>
  <c r="AK15" i="18" s="1"/>
  <c r="AF15" i="18"/>
  <c r="AH15" i="18" s="1"/>
  <c r="AA15" i="18"/>
  <c r="W15" i="18"/>
  <c r="Y15" i="18" s="1"/>
  <c r="T15" i="18"/>
  <c r="V15" i="18" s="1"/>
  <c r="Q15" i="18"/>
  <c r="S15" i="18" s="1"/>
  <c r="K15" i="18"/>
  <c r="M15" i="18" s="1"/>
  <c r="H15" i="18"/>
  <c r="E15" i="18"/>
  <c r="AX14" i="18"/>
  <c r="AZ14" i="18" s="1"/>
  <c r="AU14" i="18"/>
  <c r="AW14" i="18" s="1"/>
  <c r="AR14" i="18"/>
  <c r="AT14" i="18" s="1"/>
  <c r="AP14" i="18"/>
  <c r="AL14" i="18"/>
  <c r="AN14" i="18" s="1"/>
  <c r="AI14" i="18"/>
  <c r="AK14" i="18" s="1"/>
  <c r="AF14" i="18"/>
  <c r="AD14" i="18"/>
  <c r="AA14" i="18"/>
  <c r="W14" i="18"/>
  <c r="Y14" i="18" s="1"/>
  <c r="T14" i="18"/>
  <c r="V14" i="18" s="1"/>
  <c r="Q14" i="18"/>
  <c r="O14" i="18"/>
  <c r="K14" i="18"/>
  <c r="M14" i="18" s="1"/>
  <c r="H14" i="18"/>
  <c r="J14" i="18" s="1"/>
  <c r="E14" i="18"/>
  <c r="G14" i="18" s="1"/>
  <c r="AX13" i="18"/>
  <c r="AZ13" i="18" s="1"/>
  <c r="AU13" i="18"/>
  <c r="AW13" i="18" s="1"/>
  <c r="AR13" i="18"/>
  <c r="AT13" i="18" s="1"/>
  <c r="AP13" i="18"/>
  <c r="AL13" i="18"/>
  <c r="AN13" i="18" s="1"/>
  <c r="AI13" i="18"/>
  <c r="AF13" i="18"/>
  <c r="AH13" i="18" s="1"/>
  <c r="AD13" i="18"/>
  <c r="AA13" i="18"/>
  <c r="W13" i="18"/>
  <c r="Y13" i="18" s="1"/>
  <c r="T13" i="18"/>
  <c r="V13" i="18" s="1"/>
  <c r="Q13" i="18"/>
  <c r="K13" i="18"/>
  <c r="M13" i="18" s="1"/>
  <c r="H13" i="18"/>
  <c r="J13" i="18" s="1"/>
  <c r="O13" i="18"/>
  <c r="E13" i="18"/>
  <c r="G13" i="18" s="1"/>
  <c r="AX12" i="18"/>
  <c r="AZ12" i="18" s="1"/>
  <c r="AU12" i="18"/>
  <c r="AW12" i="18" s="1"/>
  <c r="AR12" i="18"/>
  <c r="AT12" i="18" s="1"/>
  <c r="AP12" i="18"/>
  <c r="AL12" i="18"/>
  <c r="AN12" i="18" s="1"/>
  <c r="AI12" i="18"/>
  <c r="AK12" i="18" s="1"/>
  <c r="AF12" i="18"/>
  <c r="AH12" i="18" s="1"/>
  <c r="AD12" i="18"/>
  <c r="AA12" i="18"/>
  <c r="W12" i="18"/>
  <c r="Y12" i="18" s="1"/>
  <c r="T12" i="18"/>
  <c r="V12" i="18" s="1"/>
  <c r="Q12" i="18"/>
  <c r="S12" i="18" s="1"/>
  <c r="K12" i="18"/>
  <c r="M12" i="18" s="1"/>
  <c r="H12" i="18"/>
  <c r="J12" i="18" s="1"/>
  <c r="O12" i="18"/>
  <c r="E12" i="18"/>
  <c r="AX11" i="18"/>
  <c r="AZ11" i="18" s="1"/>
  <c r="AU11" i="18"/>
  <c r="AW11" i="18" s="1"/>
  <c r="AR11" i="18"/>
  <c r="AT11" i="18" s="1"/>
  <c r="AP11" i="18"/>
  <c r="AL11" i="18"/>
  <c r="AN11" i="18" s="1"/>
  <c r="AI11" i="18"/>
  <c r="AK11" i="18" s="1"/>
  <c r="AF11" i="18"/>
  <c r="AH11" i="18" s="1"/>
  <c r="AA11" i="18"/>
  <c r="W11" i="18"/>
  <c r="Y11" i="18" s="1"/>
  <c r="T11" i="18"/>
  <c r="V11" i="18" s="1"/>
  <c r="Q11" i="18"/>
  <c r="S11" i="18" s="1"/>
  <c r="K11" i="18"/>
  <c r="M11" i="18" s="1"/>
  <c r="H11" i="18"/>
  <c r="E11" i="18"/>
  <c r="G11" i="18" s="1"/>
  <c r="AX10" i="18"/>
  <c r="AZ10" i="18" s="1"/>
  <c r="AU10" i="18"/>
  <c r="AW10" i="18" s="1"/>
  <c r="AR10" i="18"/>
  <c r="AT10" i="18" s="1"/>
  <c r="AP10" i="18"/>
  <c r="AL10" i="18"/>
  <c r="AN10" i="18" s="1"/>
  <c r="AI10" i="18"/>
  <c r="AK10" i="18" s="1"/>
  <c r="AF10" i="18"/>
  <c r="AD10" i="18"/>
  <c r="AA10" i="18"/>
  <c r="W10" i="18"/>
  <c r="Y10" i="18" s="1"/>
  <c r="T10" i="18"/>
  <c r="V10" i="18" s="1"/>
  <c r="Q10" i="18"/>
  <c r="O10" i="18"/>
  <c r="K10" i="18"/>
  <c r="M10" i="18" s="1"/>
  <c r="H10" i="18"/>
  <c r="J10" i="18" s="1"/>
  <c r="E10" i="18"/>
  <c r="G10" i="18" s="1"/>
  <c r="AX9" i="18"/>
  <c r="AZ9" i="18" s="1"/>
  <c r="AU9" i="18"/>
  <c r="AW9" i="18" s="1"/>
  <c r="AR9" i="18"/>
  <c r="AT9" i="18" s="1"/>
  <c r="AP9" i="18"/>
  <c r="AL9" i="18"/>
  <c r="AN9" i="18" s="1"/>
  <c r="AI9" i="18"/>
  <c r="AF9" i="18"/>
  <c r="AH9" i="18" s="1"/>
  <c r="AA9" i="18"/>
  <c r="W9" i="18"/>
  <c r="Y9" i="18" s="1"/>
  <c r="T9" i="18"/>
  <c r="Q9" i="18"/>
  <c r="S9" i="18" s="1"/>
  <c r="O9" i="18"/>
  <c r="K9" i="18"/>
  <c r="M9" i="18" s="1"/>
  <c r="H9" i="18"/>
  <c r="J9" i="18" s="1"/>
  <c r="AD9" i="18"/>
  <c r="E9" i="18"/>
  <c r="AX8" i="18"/>
  <c r="AZ8" i="18" s="1"/>
  <c r="AU8" i="18"/>
  <c r="AW8" i="18" s="1"/>
  <c r="AR8" i="18"/>
  <c r="AT8" i="18" s="1"/>
  <c r="AP8" i="18"/>
  <c r="AL8" i="18"/>
  <c r="AN8" i="18" s="1"/>
  <c r="AI8" i="18"/>
  <c r="AK8" i="18" s="1"/>
  <c r="AF8" i="18"/>
  <c r="AH8" i="18" s="1"/>
  <c r="AA8" i="18"/>
  <c r="W8" i="18"/>
  <c r="Y8" i="18" s="1"/>
  <c r="T8" i="18"/>
  <c r="V8" i="18" s="1"/>
  <c r="Q8" i="18"/>
  <c r="S8" i="18" s="1"/>
  <c r="K8" i="18"/>
  <c r="M8" i="18" s="1"/>
  <c r="H8" i="18"/>
  <c r="J8" i="18" s="1"/>
  <c r="E8" i="18"/>
  <c r="AX7" i="18"/>
  <c r="AZ7" i="18" s="1"/>
  <c r="AU7" i="18"/>
  <c r="AW7" i="18" s="1"/>
  <c r="AR7" i="18"/>
  <c r="AT7" i="18" s="1"/>
  <c r="AP7" i="18"/>
  <c r="AL7" i="18"/>
  <c r="AN7" i="18" s="1"/>
  <c r="AI7" i="18"/>
  <c r="AK7" i="18" s="1"/>
  <c r="AF7" i="18"/>
  <c r="AA7" i="18"/>
  <c r="W7" i="18"/>
  <c r="Y7" i="18" s="1"/>
  <c r="T7" i="18"/>
  <c r="V7" i="18" s="1"/>
  <c r="Q7" i="18"/>
  <c r="K7" i="18"/>
  <c r="M7" i="18" s="1"/>
  <c r="H7" i="18"/>
  <c r="E7" i="18"/>
  <c r="AX51" i="39"/>
  <c r="AZ51" i="39" s="1"/>
  <c r="AU51" i="39"/>
  <c r="AW51" i="39" s="1"/>
  <c r="AR51" i="39"/>
  <c r="AT51" i="39" s="1"/>
  <c r="AP51" i="39"/>
  <c r="AL51" i="39"/>
  <c r="AN51" i="39" s="1"/>
  <c r="AI51" i="39"/>
  <c r="AI51" i="5" s="1"/>
  <c r="AK51" i="5" s="1"/>
  <c r="AF51" i="39"/>
  <c r="AH51" i="39" s="1"/>
  <c r="AD51" i="39"/>
  <c r="AA51" i="39"/>
  <c r="W51" i="39"/>
  <c r="Y51" i="39" s="1"/>
  <c r="T51" i="39"/>
  <c r="V51" i="39" s="1"/>
  <c r="Q51" i="39"/>
  <c r="Q51" i="5" s="1"/>
  <c r="O51" i="39"/>
  <c r="K51" i="39"/>
  <c r="M51" i="39" s="1"/>
  <c r="H51" i="39"/>
  <c r="E51" i="39"/>
  <c r="E51" i="5" s="1"/>
  <c r="AX50" i="39"/>
  <c r="AZ50" i="39" s="1"/>
  <c r="AU50" i="39"/>
  <c r="AW50" i="39" s="1"/>
  <c r="AR50" i="39"/>
  <c r="AT50" i="39" s="1"/>
  <c r="AP50" i="39"/>
  <c r="AL50" i="39"/>
  <c r="AN50" i="39" s="1"/>
  <c r="AI50" i="39"/>
  <c r="AK50" i="39" s="1"/>
  <c r="AF50" i="39"/>
  <c r="AH50" i="39" s="1"/>
  <c r="AA50" i="39"/>
  <c r="W50" i="39"/>
  <c r="Y50" i="39" s="1"/>
  <c r="T50" i="39"/>
  <c r="Q50" i="39"/>
  <c r="S50" i="39" s="1"/>
  <c r="K50" i="39"/>
  <c r="M50" i="39" s="1"/>
  <c r="H50" i="39"/>
  <c r="J50" i="39" s="1"/>
  <c r="AD50" i="39"/>
  <c r="E50" i="39"/>
  <c r="AX49" i="39"/>
  <c r="AZ49" i="39" s="1"/>
  <c r="AU49" i="39"/>
  <c r="AW49" i="39" s="1"/>
  <c r="AR49" i="39"/>
  <c r="AT49" i="39" s="1"/>
  <c r="AP49" i="39"/>
  <c r="AL49" i="39"/>
  <c r="AN49" i="39" s="1"/>
  <c r="AI49" i="39"/>
  <c r="AK49" i="39" s="1"/>
  <c r="AF49" i="39"/>
  <c r="AH49" i="39" s="1"/>
  <c r="AA49" i="39"/>
  <c r="W49" i="39"/>
  <c r="Y49" i="39" s="1"/>
  <c r="T49" i="39"/>
  <c r="V49" i="39" s="1"/>
  <c r="Q49" i="39"/>
  <c r="S49" i="39" s="1"/>
  <c r="K49" i="39"/>
  <c r="M49" i="39" s="1"/>
  <c r="H49" i="39"/>
  <c r="J49" i="39" s="1"/>
  <c r="AD49" i="39"/>
  <c r="E49" i="39"/>
  <c r="AX48" i="39"/>
  <c r="AZ48" i="39" s="1"/>
  <c r="AU48" i="39"/>
  <c r="AW48" i="39" s="1"/>
  <c r="AR48" i="39"/>
  <c r="AT48" i="39" s="1"/>
  <c r="AP48" i="39"/>
  <c r="AL48" i="39"/>
  <c r="AN48" i="39" s="1"/>
  <c r="AI48" i="39"/>
  <c r="AK48" i="39" s="1"/>
  <c r="AF48" i="39"/>
  <c r="AA48" i="39"/>
  <c r="W48" i="39"/>
  <c r="Y48" i="39" s="1"/>
  <c r="T48" i="39"/>
  <c r="V48" i="39" s="1"/>
  <c r="Q48" i="39"/>
  <c r="S48" i="39" s="1"/>
  <c r="K48" i="39"/>
  <c r="M48" i="39" s="1"/>
  <c r="H48" i="39"/>
  <c r="E48" i="39"/>
  <c r="AX47" i="39"/>
  <c r="AZ47" i="39" s="1"/>
  <c r="AU47" i="39"/>
  <c r="AW47" i="39" s="1"/>
  <c r="AR47" i="39"/>
  <c r="AT47" i="39" s="1"/>
  <c r="AP47" i="39"/>
  <c r="AL47" i="39"/>
  <c r="AN47" i="39" s="1"/>
  <c r="AI47" i="39"/>
  <c r="AF47" i="39"/>
  <c r="AH47" i="39" s="1"/>
  <c r="AD47" i="39"/>
  <c r="AA47" i="39"/>
  <c r="W47" i="39"/>
  <c r="Y47" i="39" s="1"/>
  <c r="T47" i="39"/>
  <c r="V47" i="39" s="1"/>
  <c r="Q47" i="39"/>
  <c r="O47" i="39"/>
  <c r="K47" i="39"/>
  <c r="M47" i="39" s="1"/>
  <c r="J47" i="39"/>
  <c r="H47" i="39"/>
  <c r="E47" i="39"/>
  <c r="AX46" i="39"/>
  <c r="AZ46" i="39" s="1"/>
  <c r="AU46" i="39"/>
  <c r="AW46" i="39" s="1"/>
  <c r="AR46" i="39"/>
  <c r="AT46" i="39" s="1"/>
  <c r="AP46" i="39"/>
  <c r="AL46" i="39"/>
  <c r="AN46" i="39" s="1"/>
  <c r="AI46" i="39"/>
  <c r="AF46" i="39"/>
  <c r="AH46" i="39" s="1"/>
  <c r="AA46" i="39"/>
  <c r="W46" i="39"/>
  <c r="Y46" i="39" s="1"/>
  <c r="T46" i="39"/>
  <c r="V46" i="39" s="1"/>
  <c r="Q46" i="39"/>
  <c r="S46" i="39" s="1"/>
  <c r="K46" i="39"/>
  <c r="M46" i="39" s="1"/>
  <c r="H46" i="39"/>
  <c r="J46" i="39" s="1"/>
  <c r="O46" i="39"/>
  <c r="E46" i="39"/>
  <c r="AX45" i="39"/>
  <c r="AZ45" i="39" s="1"/>
  <c r="AU45" i="39"/>
  <c r="AW45" i="39" s="1"/>
  <c r="AR45" i="39"/>
  <c r="AT45" i="39" s="1"/>
  <c r="AP45" i="39"/>
  <c r="AL45" i="39"/>
  <c r="AN45" i="39" s="1"/>
  <c r="AI45" i="39"/>
  <c r="AK45" i="39" s="1"/>
  <c r="AF45" i="39"/>
  <c r="AH45" i="39" s="1"/>
  <c r="AD45" i="39"/>
  <c r="AA45" i="39"/>
  <c r="W45" i="39"/>
  <c r="Y45" i="39" s="1"/>
  <c r="T45" i="39"/>
  <c r="V45" i="39" s="1"/>
  <c r="Q45" i="39"/>
  <c r="K45" i="39"/>
  <c r="M45" i="39" s="1"/>
  <c r="H45" i="39"/>
  <c r="J45" i="39" s="1"/>
  <c r="O45" i="39"/>
  <c r="E45" i="39"/>
  <c r="G45" i="39" s="1"/>
  <c r="AX44" i="39"/>
  <c r="AZ44" i="39" s="1"/>
  <c r="AU44" i="39"/>
  <c r="AW44" i="39" s="1"/>
  <c r="AR44" i="39"/>
  <c r="AT44" i="39" s="1"/>
  <c r="AP44" i="39"/>
  <c r="AL44" i="39"/>
  <c r="AN44" i="39" s="1"/>
  <c r="AI44" i="39"/>
  <c r="AK44" i="39" s="1"/>
  <c r="AF44" i="39"/>
  <c r="AH44" i="39" s="1"/>
  <c r="AD44" i="39"/>
  <c r="AA44" i="39"/>
  <c r="W44" i="39"/>
  <c r="Y44" i="39" s="1"/>
  <c r="T44" i="39"/>
  <c r="V44" i="39" s="1"/>
  <c r="Q44" i="39"/>
  <c r="S44" i="39" s="1"/>
  <c r="O44" i="39"/>
  <c r="K44" i="39"/>
  <c r="M44" i="39" s="1"/>
  <c r="H44" i="39"/>
  <c r="J44" i="39" s="1"/>
  <c r="E44" i="39"/>
  <c r="G44" i="39" s="1"/>
  <c r="AX43" i="39"/>
  <c r="AZ43" i="39" s="1"/>
  <c r="AU43" i="39"/>
  <c r="AW43" i="39" s="1"/>
  <c r="AR43" i="39"/>
  <c r="AT43" i="39" s="1"/>
  <c r="AP43" i="39"/>
  <c r="AL43" i="39"/>
  <c r="AN43" i="39" s="1"/>
  <c r="AI43" i="39"/>
  <c r="AK43" i="39" s="1"/>
  <c r="AF43" i="39"/>
  <c r="AD43" i="39"/>
  <c r="AA43" i="39"/>
  <c r="W43" i="39"/>
  <c r="Y43" i="39" s="1"/>
  <c r="T43" i="39"/>
  <c r="V43" i="39" s="1"/>
  <c r="Q43" i="39"/>
  <c r="O43" i="39"/>
  <c r="K43" i="39"/>
  <c r="M43" i="39" s="1"/>
  <c r="H43" i="39"/>
  <c r="J43" i="39" s="1"/>
  <c r="E43" i="39"/>
  <c r="AX42" i="39"/>
  <c r="AZ42" i="39" s="1"/>
  <c r="AU42" i="39"/>
  <c r="AW42" i="39" s="1"/>
  <c r="AR42" i="39"/>
  <c r="AT42" i="39" s="1"/>
  <c r="AP42" i="39"/>
  <c r="AL42" i="39"/>
  <c r="AN42" i="39" s="1"/>
  <c r="AI42" i="39"/>
  <c r="AK42" i="39" s="1"/>
  <c r="AF42" i="39"/>
  <c r="AH42" i="39" s="1"/>
  <c r="AA42" i="39"/>
  <c r="W42" i="39"/>
  <c r="Y42" i="39" s="1"/>
  <c r="T42" i="39"/>
  <c r="V42" i="39" s="1"/>
  <c r="Q42" i="39"/>
  <c r="S42" i="39" s="1"/>
  <c r="K42" i="39"/>
  <c r="M42" i="39" s="1"/>
  <c r="H42" i="39"/>
  <c r="J42" i="39" s="1"/>
  <c r="E42" i="39"/>
  <c r="AX41" i="39"/>
  <c r="AZ41" i="39" s="1"/>
  <c r="AU41" i="39"/>
  <c r="AW41" i="39" s="1"/>
  <c r="AR41" i="39"/>
  <c r="AT41" i="39" s="1"/>
  <c r="AP41" i="39"/>
  <c r="AL41" i="39"/>
  <c r="AN41" i="39" s="1"/>
  <c r="AI41" i="39"/>
  <c r="AK41" i="39" s="1"/>
  <c r="AF41" i="39"/>
  <c r="AA41" i="39"/>
  <c r="W41" i="39"/>
  <c r="Y41" i="39" s="1"/>
  <c r="T41" i="39"/>
  <c r="V41" i="39" s="1"/>
  <c r="Q41" i="39"/>
  <c r="K41" i="39"/>
  <c r="M41" i="39" s="1"/>
  <c r="H41" i="39"/>
  <c r="J41" i="39" s="1"/>
  <c r="AD41" i="39"/>
  <c r="E41" i="39"/>
  <c r="G41" i="39" s="1"/>
  <c r="AX40" i="39"/>
  <c r="AZ40" i="39" s="1"/>
  <c r="AU40" i="39"/>
  <c r="AW40" i="39" s="1"/>
  <c r="AR40" i="39"/>
  <c r="AT40" i="39" s="1"/>
  <c r="AP40" i="39"/>
  <c r="AL40" i="39"/>
  <c r="AN40" i="39" s="1"/>
  <c r="AI40" i="39"/>
  <c r="AK40" i="39" s="1"/>
  <c r="AF40" i="39"/>
  <c r="AH40" i="39" s="1"/>
  <c r="AD40" i="39"/>
  <c r="AA40" i="39"/>
  <c r="W40" i="39"/>
  <c r="Y40" i="39" s="1"/>
  <c r="T40" i="39"/>
  <c r="V40" i="39" s="1"/>
  <c r="Q40" i="39"/>
  <c r="O40" i="39"/>
  <c r="K40" i="39"/>
  <c r="M40" i="39" s="1"/>
  <c r="H40" i="39"/>
  <c r="J40" i="39" s="1"/>
  <c r="E40" i="39"/>
  <c r="G40" i="39" s="1"/>
  <c r="AX39" i="39"/>
  <c r="AZ39" i="39" s="1"/>
  <c r="AU39" i="39"/>
  <c r="AW39" i="39" s="1"/>
  <c r="AR39" i="39"/>
  <c r="AT39" i="39" s="1"/>
  <c r="AP39" i="39"/>
  <c r="AL39" i="39"/>
  <c r="AN39" i="39" s="1"/>
  <c r="AI39" i="39"/>
  <c r="AF39" i="39"/>
  <c r="AH39" i="39" s="1"/>
  <c r="AD39" i="39"/>
  <c r="AA39" i="39"/>
  <c r="W39" i="39"/>
  <c r="Y39" i="39" s="1"/>
  <c r="T39" i="39"/>
  <c r="Q39" i="39"/>
  <c r="S39" i="39" s="1"/>
  <c r="O39" i="39"/>
  <c r="K39" i="39"/>
  <c r="M39" i="39" s="1"/>
  <c r="H39" i="39"/>
  <c r="J39" i="39" s="1"/>
  <c r="E39" i="39"/>
  <c r="AX38" i="39"/>
  <c r="AZ38" i="39" s="1"/>
  <c r="AU38" i="39"/>
  <c r="AW38" i="39" s="1"/>
  <c r="AR38" i="39"/>
  <c r="AT38" i="39" s="1"/>
  <c r="AP38" i="39"/>
  <c r="AL38" i="39"/>
  <c r="AN38" i="39" s="1"/>
  <c r="AI38" i="39"/>
  <c r="AF38" i="39"/>
  <c r="AH38" i="39" s="1"/>
  <c r="AA38" i="39"/>
  <c r="W38" i="39"/>
  <c r="Y38" i="39" s="1"/>
  <c r="T38" i="39"/>
  <c r="V38" i="39" s="1"/>
  <c r="Q38" i="39"/>
  <c r="S38" i="39" s="1"/>
  <c r="K38" i="39"/>
  <c r="M38" i="39" s="1"/>
  <c r="H38" i="39"/>
  <c r="J38" i="39" s="1"/>
  <c r="E38" i="39"/>
  <c r="AX37" i="39"/>
  <c r="AZ37" i="39" s="1"/>
  <c r="AU37" i="39"/>
  <c r="AW37" i="39" s="1"/>
  <c r="AR37" i="39"/>
  <c r="AT37" i="39" s="1"/>
  <c r="AP37" i="39"/>
  <c r="AL37" i="39"/>
  <c r="AN37" i="39" s="1"/>
  <c r="AI37" i="39"/>
  <c r="AK37" i="39" s="1"/>
  <c r="AF37" i="39"/>
  <c r="AA37" i="39"/>
  <c r="W37" i="39"/>
  <c r="Y37" i="39" s="1"/>
  <c r="T37" i="39"/>
  <c r="V37" i="39" s="1"/>
  <c r="Q37" i="39"/>
  <c r="K37" i="39"/>
  <c r="M37" i="39" s="1"/>
  <c r="H37" i="39"/>
  <c r="J37" i="39" s="1"/>
  <c r="AD37" i="39"/>
  <c r="E37" i="39"/>
  <c r="G37" i="39" s="1"/>
  <c r="AX36" i="39"/>
  <c r="AZ36" i="39" s="1"/>
  <c r="AU36" i="39"/>
  <c r="AW36" i="39" s="1"/>
  <c r="AR36" i="39"/>
  <c r="AT36" i="39" s="1"/>
  <c r="AP36" i="39"/>
  <c r="AL36" i="39"/>
  <c r="AN36" i="39" s="1"/>
  <c r="AI36" i="39"/>
  <c r="AK36" i="39" s="1"/>
  <c r="AF36" i="39"/>
  <c r="AD36" i="39"/>
  <c r="AA36" i="39"/>
  <c r="W36" i="39"/>
  <c r="Y36" i="39" s="1"/>
  <c r="T36" i="39"/>
  <c r="V36" i="39" s="1"/>
  <c r="Q36" i="39"/>
  <c r="O36" i="39"/>
  <c r="K36" i="39"/>
  <c r="M36" i="39" s="1"/>
  <c r="H36" i="39"/>
  <c r="J36" i="39" s="1"/>
  <c r="E36" i="39"/>
  <c r="G36" i="39" s="1"/>
  <c r="AX35" i="39"/>
  <c r="AZ35" i="39" s="1"/>
  <c r="AU35" i="39"/>
  <c r="AW35" i="39" s="1"/>
  <c r="AR35" i="39"/>
  <c r="AT35" i="39" s="1"/>
  <c r="AP35" i="39"/>
  <c r="AL35" i="39"/>
  <c r="AN35" i="39" s="1"/>
  <c r="AI35" i="39"/>
  <c r="AK35" i="39" s="1"/>
  <c r="AF35" i="39"/>
  <c r="AH35" i="39" s="1"/>
  <c r="AD35" i="39"/>
  <c r="AA35" i="39"/>
  <c r="W35" i="39"/>
  <c r="Y35" i="39" s="1"/>
  <c r="T35" i="39"/>
  <c r="V35" i="39" s="1"/>
  <c r="Q35" i="39"/>
  <c r="S35" i="39" s="1"/>
  <c r="O35" i="39"/>
  <c r="K35" i="39"/>
  <c r="M35" i="39" s="1"/>
  <c r="H35" i="39"/>
  <c r="J35" i="39" s="1"/>
  <c r="E35" i="39"/>
  <c r="AX34" i="39"/>
  <c r="AZ34" i="39" s="1"/>
  <c r="AU34" i="39"/>
  <c r="AW34" i="39" s="1"/>
  <c r="AR34" i="39"/>
  <c r="AT34" i="39" s="1"/>
  <c r="AP34" i="39"/>
  <c r="AL34" i="39"/>
  <c r="AN34" i="39" s="1"/>
  <c r="AI34" i="39"/>
  <c r="AF34" i="39"/>
  <c r="AH34" i="39" s="1"/>
  <c r="AA34" i="39"/>
  <c r="W34" i="39"/>
  <c r="Y34" i="39" s="1"/>
  <c r="T34" i="39"/>
  <c r="Q34" i="39"/>
  <c r="S34" i="39" s="1"/>
  <c r="K34" i="39"/>
  <c r="M34" i="39" s="1"/>
  <c r="H34" i="39"/>
  <c r="J34" i="39" s="1"/>
  <c r="E34" i="39"/>
  <c r="AX33" i="39"/>
  <c r="AZ33" i="39" s="1"/>
  <c r="AU33" i="39"/>
  <c r="AW33" i="39" s="1"/>
  <c r="AR33" i="39"/>
  <c r="AT33" i="39" s="1"/>
  <c r="AP33" i="39"/>
  <c r="AL33" i="39"/>
  <c r="AN33" i="39" s="1"/>
  <c r="AI33" i="39"/>
  <c r="AK33" i="39" s="1"/>
  <c r="AF33" i="39"/>
  <c r="AA33" i="39"/>
  <c r="W33" i="39"/>
  <c r="Y33" i="39" s="1"/>
  <c r="T33" i="39"/>
  <c r="V33" i="39" s="1"/>
  <c r="Q33" i="39"/>
  <c r="K33" i="39"/>
  <c r="M33" i="39" s="1"/>
  <c r="H33" i="39"/>
  <c r="J33" i="39" s="1"/>
  <c r="AD33" i="39"/>
  <c r="E33" i="39"/>
  <c r="G33" i="39" s="1"/>
  <c r="AX32" i="39"/>
  <c r="AZ32" i="39" s="1"/>
  <c r="AU32" i="39"/>
  <c r="AW32" i="39" s="1"/>
  <c r="AR32" i="39"/>
  <c r="AT32" i="39" s="1"/>
  <c r="AP32" i="39"/>
  <c r="AL32" i="39"/>
  <c r="AN32" i="39" s="1"/>
  <c r="AI32" i="39"/>
  <c r="AK32" i="39" s="1"/>
  <c r="AF32" i="39"/>
  <c r="AD32" i="39"/>
  <c r="AA32" i="39"/>
  <c r="W32" i="39"/>
  <c r="Y32" i="39" s="1"/>
  <c r="T32" i="39"/>
  <c r="V32" i="39" s="1"/>
  <c r="Q32" i="39"/>
  <c r="S32" i="39" s="1"/>
  <c r="O32" i="39"/>
  <c r="K32" i="39"/>
  <c r="M32" i="39" s="1"/>
  <c r="H32" i="39"/>
  <c r="J32" i="39" s="1"/>
  <c r="E32" i="39"/>
  <c r="G32" i="39" s="1"/>
  <c r="AX31" i="39"/>
  <c r="AZ31" i="39" s="1"/>
  <c r="AU31" i="39"/>
  <c r="AW31" i="39" s="1"/>
  <c r="AR31" i="39"/>
  <c r="AT31" i="39" s="1"/>
  <c r="AP31" i="39"/>
  <c r="AL31" i="39"/>
  <c r="AN31" i="39" s="1"/>
  <c r="AI31" i="39"/>
  <c r="AK31" i="39" s="1"/>
  <c r="AF31" i="39"/>
  <c r="AD31" i="39"/>
  <c r="AA31" i="39"/>
  <c r="W31" i="39"/>
  <c r="Y31" i="39" s="1"/>
  <c r="T31" i="39"/>
  <c r="V31" i="39" s="1"/>
  <c r="Q31" i="39"/>
  <c r="O31" i="39"/>
  <c r="K31" i="39"/>
  <c r="M31" i="39" s="1"/>
  <c r="H31" i="39"/>
  <c r="J31" i="39" s="1"/>
  <c r="E31" i="39"/>
  <c r="AX30" i="39"/>
  <c r="AZ30" i="39" s="1"/>
  <c r="AU30" i="39"/>
  <c r="AW30" i="39" s="1"/>
  <c r="AR30" i="39"/>
  <c r="AT30" i="39" s="1"/>
  <c r="AP30" i="39"/>
  <c r="AL30" i="39"/>
  <c r="AN30" i="39" s="1"/>
  <c r="AI30" i="39"/>
  <c r="AK30" i="39" s="1"/>
  <c r="AF30" i="39"/>
  <c r="AH30" i="39" s="1"/>
  <c r="AA30" i="39"/>
  <c r="W30" i="39"/>
  <c r="Y30" i="39" s="1"/>
  <c r="T30" i="39"/>
  <c r="Q30" i="39"/>
  <c r="S30" i="39" s="1"/>
  <c r="K30" i="39"/>
  <c r="M30" i="39" s="1"/>
  <c r="H30" i="39"/>
  <c r="J30" i="39" s="1"/>
  <c r="E30" i="39"/>
  <c r="AX29" i="39"/>
  <c r="AZ29" i="39" s="1"/>
  <c r="AU29" i="39"/>
  <c r="AW29" i="39" s="1"/>
  <c r="AR29" i="39"/>
  <c r="AT29" i="39" s="1"/>
  <c r="AP29" i="39"/>
  <c r="AL29" i="39"/>
  <c r="AN29" i="39" s="1"/>
  <c r="AI29" i="39"/>
  <c r="AK29" i="39" s="1"/>
  <c r="AF29" i="39"/>
  <c r="AA29" i="39"/>
  <c r="W29" i="39"/>
  <c r="Y29" i="39" s="1"/>
  <c r="T29" i="39"/>
  <c r="V29" i="39" s="1"/>
  <c r="Q29" i="39"/>
  <c r="K29" i="39"/>
  <c r="M29" i="39" s="1"/>
  <c r="H29" i="39"/>
  <c r="J29" i="39" s="1"/>
  <c r="AD29" i="39"/>
  <c r="E29" i="39"/>
  <c r="G29" i="39" s="1"/>
  <c r="AX28" i="39"/>
  <c r="AZ28" i="39" s="1"/>
  <c r="AU28" i="39"/>
  <c r="AW28" i="39" s="1"/>
  <c r="AR28" i="39"/>
  <c r="AT28" i="39" s="1"/>
  <c r="AP28" i="39"/>
  <c r="AL28" i="39"/>
  <c r="AN28" i="39" s="1"/>
  <c r="AI28" i="39"/>
  <c r="AK28" i="39" s="1"/>
  <c r="AF28" i="39"/>
  <c r="AH28" i="39" s="1"/>
  <c r="AD28" i="39"/>
  <c r="AA28" i="39"/>
  <c r="W28" i="39"/>
  <c r="Y28" i="39" s="1"/>
  <c r="T28" i="39"/>
  <c r="V28" i="39" s="1"/>
  <c r="Q28" i="39"/>
  <c r="S28" i="39" s="1"/>
  <c r="O28" i="39"/>
  <c r="K28" i="39"/>
  <c r="M28" i="39" s="1"/>
  <c r="H28" i="39"/>
  <c r="J28" i="39" s="1"/>
  <c r="E28" i="39"/>
  <c r="G28" i="39" s="1"/>
  <c r="AX27" i="39"/>
  <c r="AZ27" i="39" s="1"/>
  <c r="AU27" i="39"/>
  <c r="AW27" i="39" s="1"/>
  <c r="AR27" i="39"/>
  <c r="AT27" i="39" s="1"/>
  <c r="AP27" i="39"/>
  <c r="AL27" i="39"/>
  <c r="AN27" i="39" s="1"/>
  <c r="AI27" i="39"/>
  <c r="AK27" i="39" s="1"/>
  <c r="AF27" i="39"/>
  <c r="AD27" i="39"/>
  <c r="AA27" i="39"/>
  <c r="W27" i="39"/>
  <c r="Y27" i="39" s="1"/>
  <c r="T27" i="39"/>
  <c r="V27" i="39" s="1"/>
  <c r="Q27" i="39"/>
  <c r="O27" i="39"/>
  <c r="K27" i="39"/>
  <c r="M27" i="39" s="1"/>
  <c r="H27" i="39"/>
  <c r="J27" i="39" s="1"/>
  <c r="E27" i="39"/>
  <c r="AX26" i="39"/>
  <c r="AZ26" i="39" s="1"/>
  <c r="AU26" i="39"/>
  <c r="AW26" i="39" s="1"/>
  <c r="AR26" i="39"/>
  <c r="AT26" i="39" s="1"/>
  <c r="AP26" i="39"/>
  <c r="AL26" i="39"/>
  <c r="AN26" i="39" s="1"/>
  <c r="AI26" i="39"/>
  <c r="AK26" i="39" s="1"/>
  <c r="AF26" i="39"/>
  <c r="AH26" i="39" s="1"/>
  <c r="AA26" i="39"/>
  <c r="W26" i="39"/>
  <c r="Y26" i="39" s="1"/>
  <c r="T26" i="39"/>
  <c r="V26" i="39" s="1"/>
  <c r="Q26" i="39"/>
  <c r="S26" i="39" s="1"/>
  <c r="K26" i="39"/>
  <c r="M26" i="39" s="1"/>
  <c r="H26" i="39"/>
  <c r="J26" i="39" s="1"/>
  <c r="E26" i="39"/>
  <c r="AX25" i="39"/>
  <c r="AZ25" i="39" s="1"/>
  <c r="AU25" i="39"/>
  <c r="AW25" i="39" s="1"/>
  <c r="AR25" i="39"/>
  <c r="AT25" i="39" s="1"/>
  <c r="AP25" i="39"/>
  <c r="AL25" i="39"/>
  <c r="AN25" i="39" s="1"/>
  <c r="AI25" i="39"/>
  <c r="AK25" i="39" s="1"/>
  <c r="AF25" i="39"/>
  <c r="AA25" i="39"/>
  <c r="W25" i="39"/>
  <c r="Y25" i="39" s="1"/>
  <c r="T25" i="39"/>
  <c r="V25" i="39" s="1"/>
  <c r="Q25" i="39"/>
  <c r="K25" i="39"/>
  <c r="M25" i="39" s="1"/>
  <c r="H25" i="39"/>
  <c r="J25" i="39" s="1"/>
  <c r="AD25" i="39"/>
  <c r="E25" i="39"/>
  <c r="G25" i="39" s="1"/>
  <c r="AX24" i="39"/>
  <c r="AZ24" i="39" s="1"/>
  <c r="AU24" i="39"/>
  <c r="AW24" i="39" s="1"/>
  <c r="AR24" i="39"/>
  <c r="AT24" i="39" s="1"/>
  <c r="AP24" i="39"/>
  <c r="AL24" i="39"/>
  <c r="AN24" i="39" s="1"/>
  <c r="AI24" i="39"/>
  <c r="AK24" i="39" s="1"/>
  <c r="AF24" i="39"/>
  <c r="AH24" i="39" s="1"/>
  <c r="AD24" i="39"/>
  <c r="AA24" i="39"/>
  <c r="W24" i="39"/>
  <c r="Y24" i="39" s="1"/>
  <c r="T24" i="39"/>
  <c r="V24" i="39" s="1"/>
  <c r="Q24" i="39"/>
  <c r="O24" i="39"/>
  <c r="K24" i="39"/>
  <c r="M24" i="39" s="1"/>
  <c r="H24" i="39"/>
  <c r="J24" i="39" s="1"/>
  <c r="E24" i="39"/>
  <c r="G24" i="39" s="1"/>
  <c r="AX23" i="39"/>
  <c r="AZ23" i="39" s="1"/>
  <c r="AU23" i="39"/>
  <c r="AW23" i="39" s="1"/>
  <c r="AR23" i="39"/>
  <c r="AT23" i="39" s="1"/>
  <c r="AP23" i="39"/>
  <c r="AL23" i="39"/>
  <c r="AN23" i="39" s="1"/>
  <c r="AI23" i="39"/>
  <c r="AF23" i="39"/>
  <c r="AH23" i="39" s="1"/>
  <c r="AD23" i="39"/>
  <c r="AA23" i="39"/>
  <c r="W23" i="39"/>
  <c r="Y23" i="39" s="1"/>
  <c r="T23" i="39"/>
  <c r="Q23" i="39"/>
  <c r="S23" i="39" s="1"/>
  <c r="O23" i="39"/>
  <c r="K23" i="39"/>
  <c r="M23" i="39" s="1"/>
  <c r="H23" i="39"/>
  <c r="J23" i="39" s="1"/>
  <c r="E23" i="39"/>
  <c r="AX22" i="39"/>
  <c r="AZ22" i="39" s="1"/>
  <c r="AU22" i="39"/>
  <c r="AW22" i="39" s="1"/>
  <c r="AR22" i="39"/>
  <c r="AT22" i="39" s="1"/>
  <c r="AP22" i="39"/>
  <c r="AL22" i="39"/>
  <c r="AN22" i="39" s="1"/>
  <c r="AI22" i="39"/>
  <c r="AK22" i="39" s="1"/>
  <c r="AF22" i="39"/>
  <c r="AH22" i="39" s="1"/>
  <c r="AA22" i="39"/>
  <c r="W22" i="39"/>
  <c r="Y22" i="39" s="1"/>
  <c r="T22" i="39"/>
  <c r="V22" i="39" s="1"/>
  <c r="Q22" i="39"/>
  <c r="S22" i="39" s="1"/>
  <c r="K22" i="39"/>
  <c r="M22" i="39" s="1"/>
  <c r="H22" i="39"/>
  <c r="J22" i="39" s="1"/>
  <c r="E22" i="39"/>
  <c r="AX21" i="39"/>
  <c r="AZ21" i="39" s="1"/>
  <c r="AU21" i="39"/>
  <c r="AW21" i="39" s="1"/>
  <c r="AR21" i="39"/>
  <c r="AT21" i="39" s="1"/>
  <c r="AP21" i="39"/>
  <c r="AL21" i="39"/>
  <c r="AN21" i="39" s="1"/>
  <c r="AI21" i="39"/>
  <c r="AK21" i="39" s="1"/>
  <c r="AF21" i="39"/>
  <c r="AA21" i="39"/>
  <c r="W21" i="39"/>
  <c r="Y21" i="39" s="1"/>
  <c r="T21" i="39"/>
  <c r="V21" i="39" s="1"/>
  <c r="Q21" i="39"/>
  <c r="K21" i="39"/>
  <c r="M21" i="39" s="1"/>
  <c r="H21" i="39"/>
  <c r="J21" i="39" s="1"/>
  <c r="AD21" i="39"/>
  <c r="E21" i="39"/>
  <c r="G21" i="39" s="1"/>
  <c r="AX20" i="39"/>
  <c r="AZ20" i="39" s="1"/>
  <c r="AU20" i="39"/>
  <c r="AW20" i="39" s="1"/>
  <c r="AR20" i="39"/>
  <c r="AT20" i="39" s="1"/>
  <c r="AP20" i="39"/>
  <c r="AL20" i="39"/>
  <c r="AN20" i="39" s="1"/>
  <c r="AI20" i="39"/>
  <c r="AK20" i="39" s="1"/>
  <c r="AF20" i="39"/>
  <c r="AD20" i="39"/>
  <c r="AA20" i="39"/>
  <c r="W20" i="39"/>
  <c r="Y20" i="39" s="1"/>
  <c r="T20" i="39"/>
  <c r="V20" i="39" s="1"/>
  <c r="Q20" i="39"/>
  <c r="O20" i="39"/>
  <c r="K20" i="39"/>
  <c r="M20" i="39" s="1"/>
  <c r="H20" i="39"/>
  <c r="J20" i="39" s="1"/>
  <c r="E20" i="39"/>
  <c r="G20" i="39" s="1"/>
  <c r="AX19" i="39"/>
  <c r="AZ19" i="39" s="1"/>
  <c r="AU19" i="39"/>
  <c r="AW19" i="39" s="1"/>
  <c r="AR19" i="39"/>
  <c r="AT19" i="39" s="1"/>
  <c r="AP19" i="39"/>
  <c r="AL19" i="39"/>
  <c r="AN19" i="39" s="1"/>
  <c r="AI19" i="39"/>
  <c r="AK19" i="39" s="1"/>
  <c r="AF19" i="39"/>
  <c r="AH19" i="39" s="1"/>
  <c r="AD19" i="39"/>
  <c r="AA19" i="39"/>
  <c r="W19" i="39"/>
  <c r="Y19" i="39" s="1"/>
  <c r="T19" i="39"/>
  <c r="V19" i="39" s="1"/>
  <c r="Q19" i="39"/>
  <c r="S19" i="39" s="1"/>
  <c r="O19" i="39"/>
  <c r="K19" i="39"/>
  <c r="M19" i="39" s="1"/>
  <c r="H19" i="39"/>
  <c r="J19" i="39" s="1"/>
  <c r="E19" i="39"/>
  <c r="AX18" i="39"/>
  <c r="AZ18" i="39" s="1"/>
  <c r="AU18" i="39"/>
  <c r="AW18" i="39" s="1"/>
  <c r="AR18" i="39"/>
  <c r="AT18" i="39" s="1"/>
  <c r="AP18" i="39"/>
  <c r="AL18" i="39"/>
  <c r="AN18" i="39" s="1"/>
  <c r="AI18" i="39"/>
  <c r="AK18" i="39" s="1"/>
  <c r="AF18" i="39"/>
  <c r="AH18" i="39" s="1"/>
  <c r="AA18" i="39"/>
  <c r="W18" i="39"/>
  <c r="Y18" i="39" s="1"/>
  <c r="T18" i="39"/>
  <c r="V18" i="39" s="1"/>
  <c r="Q18" i="39"/>
  <c r="S18" i="39" s="1"/>
  <c r="K18" i="39"/>
  <c r="M18" i="39" s="1"/>
  <c r="H18" i="39"/>
  <c r="J18" i="39" s="1"/>
  <c r="E18" i="39"/>
  <c r="AX17" i="39"/>
  <c r="AZ17" i="39" s="1"/>
  <c r="AU17" i="39"/>
  <c r="AW17" i="39" s="1"/>
  <c r="AR17" i="39"/>
  <c r="AT17" i="39" s="1"/>
  <c r="AP17" i="39"/>
  <c r="AL17" i="39"/>
  <c r="AN17" i="39" s="1"/>
  <c r="AI17" i="39"/>
  <c r="AK17" i="39" s="1"/>
  <c r="AF17" i="39"/>
  <c r="AA17" i="39"/>
  <c r="W17" i="39"/>
  <c r="Y17" i="39" s="1"/>
  <c r="T17" i="39"/>
  <c r="V17" i="39" s="1"/>
  <c r="Q17" i="39"/>
  <c r="K17" i="39"/>
  <c r="M17" i="39" s="1"/>
  <c r="H17" i="39"/>
  <c r="J17" i="39" s="1"/>
  <c r="AD17" i="39"/>
  <c r="E17" i="39"/>
  <c r="G17" i="39" s="1"/>
  <c r="AX16" i="39"/>
  <c r="AZ16" i="39" s="1"/>
  <c r="AU16" i="39"/>
  <c r="AW16" i="39" s="1"/>
  <c r="AR16" i="39"/>
  <c r="AT16" i="39" s="1"/>
  <c r="AP16" i="39"/>
  <c r="AL16" i="39"/>
  <c r="AN16" i="39" s="1"/>
  <c r="AI16" i="39"/>
  <c r="AK16" i="39" s="1"/>
  <c r="AF16" i="39"/>
  <c r="AD16" i="39"/>
  <c r="AA16" i="39"/>
  <c r="W16" i="39"/>
  <c r="Y16" i="39" s="1"/>
  <c r="T16" i="39"/>
  <c r="V16" i="39" s="1"/>
  <c r="Q16" i="39"/>
  <c r="S16" i="39" s="1"/>
  <c r="O16" i="39"/>
  <c r="K16" i="39"/>
  <c r="M16" i="39" s="1"/>
  <c r="H16" i="39"/>
  <c r="J16" i="39" s="1"/>
  <c r="E16" i="39"/>
  <c r="G16" i="39" s="1"/>
  <c r="AX15" i="39"/>
  <c r="AZ15" i="39" s="1"/>
  <c r="AU15" i="39"/>
  <c r="AW15" i="39" s="1"/>
  <c r="AR15" i="39"/>
  <c r="AT15" i="39" s="1"/>
  <c r="AP15" i="39"/>
  <c r="AL15" i="39"/>
  <c r="AN15" i="39" s="1"/>
  <c r="AI15" i="39"/>
  <c r="AF15" i="39"/>
  <c r="AH15" i="39" s="1"/>
  <c r="AD15" i="39"/>
  <c r="AA15" i="39"/>
  <c r="W15" i="39"/>
  <c r="Y15" i="39" s="1"/>
  <c r="T15" i="39"/>
  <c r="Q15" i="39"/>
  <c r="S15" i="39" s="1"/>
  <c r="O15" i="39"/>
  <c r="K15" i="39"/>
  <c r="M15" i="39" s="1"/>
  <c r="H15" i="39"/>
  <c r="J15" i="39" s="1"/>
  <c r="E15" i="39"/>
  <c r="AX14" i="39"/>
  <c r="AZ14" i="39" s="1"/>
  <c r="AU14" i="39"/>
  <c r="AW14" i="39" s="1"/>
  <c r="AR14" i="39"/>
  <c r="AT14" i="39" s="1"/>
  <c r="AP14" i="39"/>
  <c r="AL14" i="39"/>
  <c r="AN14" i="39" s="1"/>
  <c r="AI14" i="39"/>
  <c r="AK14" i="39" s="1"/>
  <c r="AF14" i="39"/>
  <c r="AH14" i="39" s="1"/>
  <c r="AA14" i="39"/>
  <c r="W14" i="39"/>
  <c r="Y14" i="39" s="1"/>
  <c r="T14" i="39"/>
  <c r="V14" i="39" s="1"/>
  <c r="Q14" i="39"/>
  <c r="S14" i="39" s="1"/>
  <c r="K14" i="39"/>
  <c r="M14" i="39" s="1"/>
  <c r="H14" i="39"/>
  <c r="J14" i="39" s="1"/>
  <c r="E14" i="39"/>
  <c r="AX13" i="39"/>
  <c r="AZ13" i="39" s="1"/>
  <c r="AU13" i="39"/>
  <c r="AW13" i="39" s="1"/>
  <c r="AR13" i="39"/>
  <c r="AT13" i="39" s="1"/>
  <c r="AP13" i="39"/>
  <c r="AL13" i="39"/>
  <c r="AN13" i="39" s="1"/>
  <c r="AI13" i="39"/>
  <c r="AK13" i="39" s="1"/>
  <c r="AF13" i="39"/>
  <c r="AA13" i="39"/>
  <c r="W13" i="39"/>
  <c r="Y13" i="39" s="1"/>
  <c r="T13" i="39"/>
  <c r="V13" i="39" s="1"/>
  <c r="Q13" i="39"/>
  <c r="K13" i="39"/>
  <c r="M13" i="39" s="1"/>
  <c r="H13" i="39"/>
  <c r="J13" i="39" s="1"/>
  <c r="AD13" i="39"/>
  <c r="E13" i="39"/>
  <c r="G13" i="39" s="1"/>
  <c r="AX12" i="39"/>
  <c r="AZ12" i="39" s="1"/>
  <c r="AU12" i="39"/>
  <c r="AW12" i="39" s="1"/>
  <c r="AR12" i="39"/>
  <c r="AT12" i="39" s="1"/>
  <c r="AP12" i="39"/>
  <c r="AL12" i="39"/>
  <c r="AN12" i="39" s="1"/>
  <c r="AI12" i="39"/>
  <c r="AK12" i="39" s="1"/>
  <c r="AF12" i="39"/>
  <c r="AD12" i="39"/>
  <c r="AA12" i="39"/>
  <c r="W12" i="39"/>
  <c r="Y12" i="39" s="1"/>
  <c r="T12" i="39"/>
  <c r="V12" i="39" s="1"/>
  <c r="Q12" i="39"/>
  <c r="O12" i="39"/>
  <c r="K12" i="39"/>
  <c r="M12" i="39" s="1"/>
  <c r="H12" i="39"/>
  <c r="J12" i="39" s="1"/>
  <c r="E12" i="39"/>
  <c r="G12" i="39" s="1"/>
  <c r="AX11" i="39"/>
  <c r="AZ11" i="39" s="1"/>
  <c r="AU11" i="39"/>
  <c r="AW11" i="39" s="1"/>
  <c r="AR11" i="39"/>
  <c r="AT11" i="39" s="1"/>
  <c r="AP11" i="39"/>
  <c r="AL11" i="39"/>
  <c r="AN11" i="39" s="1"/>
  <c r="AI11" i="39"/>
  <c r="AK11" i="39" s="1"/>
  <c r="AF11" i="39"/>
  <c r="AD11" i="39"/>
  <c r="AA11" i="39"/>
  <c r="W11" i="39"/>
  <c r="Y11" i="39" s="1"/>
  <c r="T11" i="39"/>
  <c r="V11" i="39" s="1"/>
  <c r="Q11" i="39"/>
  <c r="O11" i="39"/>
  <c r="K11" i="39"/>
  <c r="M11" i="39" s="1"/>
  <c r="H11" i="39"/>
  <c r="J11" i="39" s="1"/>
  <c r="E11" i="39"/>
  <c r="AX10" i="39"/>
  <c r="AZ10" i="39" s="1"/>
  <c r="AU10" i="39"/>
  <c r="AW10" i="39" s="1"/>
  <c r="AR10" i="39"/>
  <c r="AT10" i="39" s="1"/>
  <c r="AP10" i="39"/>
  <c r="AL10" i="39"/>
  <c r="AN10" i="39" s="1"/>
  <c r="AI10" i="39"/>
  <c r="AF10" i="39"/>
  <c r="AH10" i="39" s="1"/>
  <c r="AA10" i="39"/>
  <c r="W10" i="39"/>
  <c r="Y10" i="39" s="1"/>
  <c r="T10" i="39"/>
  <c r="V10" i="39" s="1"/>
  <c r="Q10" i="39"/>
  <c r="S10" i="39" s="1"/>
  <c r="K10" i="39"/>
  <c r="M10" i="39" s="1"/>
  <c r="H10" i="39"/>
  <c r="J10" i="39" s="1"/>
  <c r="E10" i="39"/>
  <c r="AX9" i="39"/>
  <c r="AZ9" i="39" s="1"/>
  <c r="AU9" i="39"/>
  <c r="AW9" i="39" s="1"/>
  <c r="AR9" i="39"/>
  <c r="AT9" i="39" s="1"/>
  <c r="AP9" i="39"/>
  <c r="AL9" i="39"/>
  <c r="AN9" i="39" s="1"/>
  <c r="AI9" i="39"/>
  <c r="AK9" i="39" s="1"/>
  <c r="AF9" i="39"/>
  <c r="AA9" i="39"/>
  <c r="W9" i="39"/>
  <c r="Y9" i="39" s="1"/>
  <c r="T9" i="39"/>
  <c r="V9" i="39" s="1"/>
  <c r="Q9" i="39"/>
  <c r="K9" i="39"/>
  <c r="M9" i="39" s="1"/>
  <c r="H9" i="39"/>
  <c r="J9" i="39" s="1"/>
  <c r="AD9" i="39"/>
  <c r="E9" i="39"/>
  <c r="G9" i="39" s="1"/>
  <c r="AX8" i="39"/>
  <c r="AZ8" i="39" s="1"/>
  <c r="AU8" i="39"/>
  <c r="AW8" i="39" s="1"/>
  <c r="AR8" i="39"/>
  <c r="AT8" i="39" s="1"/>
  <c r="AP8" i="39"/>
  <c r="AL8" i="39"/>
  <c r="AN8" i="39" s="1"/>
  <c r="AI8" i="39"/>
  <c r="AK8" i="39" s="1"/>
  <c r="AF8" i="39"/>
  <c r="AD8" i="39"/>
  <c r="AA8" i="39"/>
  <c r="W8" i="39"/>
  <c r="Y8" i="39" s="1"/>
  <c r="T8" i="39"/>
  <c r="V8" i="39" s="1"/>
  <c r="Q8" i="39"/>
  <c r="O8" i="39"/>
  <c r="K8" i="39"/>
  <c r="M8" i="39" s="1"/>
  <c r="H8" i="39"/>
  <c r="J8" i="39" s="1"/>
  <c r="E8" i="39"/>
  <c r="G8" i="39" s="1"/>
  <c r="AX7" i="39"/>
  <c r="AZ7" i="39" s="1"/>
  <c r="AU7" i="39"/>
  <c r="AW7" i="39" s="1"/>
  <c r="AR7" i="39"/>
  <c r="AT7" i="39" s="1"/>
  <c r="AP7" i="39"/>
  <c r="AL7" i="39"/>
  <c r="AN7" i="39" s="1"/>
  <c r="AI7" i="39"/>
  <c r="AK7" i="39" s="1"/>
  <c r="AF7" i="39"/>
  <c r="AH7" i="39" s="1"/>
  <c r="AD7" i="39"/>
  <c r="AA7" i="39"/>
  <c r="W7" i="39"/>
  <c r="Y7" i="39" s="1"/>
  <c r="T7" i="39"/>
  <c r="V7" i="39" s="1"/>
  <c r="Q7" i="39"/>
  <c r="S7" i="39" s="1"/>
  <c r="O7" i="39"/>
  <c r="K7" i="39"/>
  <c r="M7" i="39" s="1"/>
  <c r="H7" i="39"/>
  <c r="J7" i="39" s="1"/>
  <c r="E7" i="39"/>
  <c r="AX52" i="9"/>
  <c r="AZ52" i="9" s="1"/>
  <c r="AU52" i="9"/>
  <c r="AW52" i="9" s="1"/>
  <c r="AR52" i="9"/>
  <c r="AT52" i="9" s="1"/>
  <c r="AP52" i="9"/>
  <c r="AL52" i="9"/>
  <c r="AN52" i="9" s="1"/>
  <c r="AI52" i="9"/>
  <c r="AF52" i="9"/>
  <c r="AH52" i="9" s="1"/>
  <c r="AA52" i="9"/>
  <c r="W52" i="9"/>
  <c r="Y52" i="9" s="1"/>
  <c r="T52" i="9"/>
  <c r="V52" i="9" s="1"/>
  <c r="Q52" i="9"/>
  <c r="S52" i="9" s="1"/>
  <c r="K52" i="9"/>
  <c r="M52" i="9" s="1"/>
  <c r="H52" i="9"/>
  <c r="J52" i="9" s="1"/>
  <c r="E52" i="9"/>
  <c r="AX50" i="9"/>
  <c r="AZ50" i="9" s="1"/>
  <c r="AU50" i="9"/>
  <c r="AW50" i="9" s="1"/>
  <c r="AR50" i="9"/>
  <c r="AT50" i="9" s="1"/>
  <c r="AP50" i="9"/>
  <c r="AL50" i="9"/>
  <c r="AN50" i="9" s="1"/>
  <c r="AI50" i="9"/>
  <c r="AK50" i="9" s="1"/>
  <c r="AF50" i="9"/>
  <c r="AA50" i="9"/>
  <c r="W50" i="9"/>
  <c r="Y50" i="9" s="1"/>
  <c r="T50" i="9"/>
  <c r="V50" i="9" s="1"/>
  <c r="Q50" i="9"/>
  <c r="K50" i="9"/>
  <c r="M50" i="9" s="1"/>
  <c r="H50" i="9"/>
  <c r="J50" i="9" s="1"/>
  <c r="AD50" i="9"/>
  <c r="E50" i="9"/>
  <c r="G50" i="9" s="1"/>
  <c r="AX49" i="9"/>
  <c r="AZ49" i="9" s="1"/>
  <c r="AU49" i="9"/>
  <c r="AW49" i="9" s="1"/>
  <c r="AR49" i="9"/>
  <c r="AT49" i="9" s="1"/>
  <c r="AP49" i="9"/>
  <c r="AL49" i="9"/>
  <c r="AN49" i="9" s="1"/>
  <c r="AI49" i="9"/>
  <c r="AK49" i="9" s="1"/>
  <c r="AF49" i="9"/>
  <c r="AD49" i="9"/>
  <c r="AA49" i="9"/>
  <c r="W49" i="9"/>
  <c r="Y49" i="9" s="1"/>
  <c r="T49" i="9"/>
  <c r="V49" i="9" s="1"/>
  <c r="Q49" i="9"/>
  <c r="O49" i="9"/>
  <c r="K49" i="9"/>
  <c r="M49" i="9" s="1"/>
  <c r="H49" i="9"/>
  <c r="J49" i="9" s="1"/>
  <c r="E49" i="9"/>
  <c r="AX48" i="9"/>
  <c r="AZ48" i="9" s="1"/>
  <c r="AU48" i="9"/>
  <c r="AW48" i="9" s="1"/>
  <c r="AR48" i="9"/>
  <c r="AT48" i="9" s="1"/>
  <c r="AP48" i="9"/>
  <c r="AL48" i="9"/>
  <c r="AN48" i="9" s="1"/>
  <c r="AI48" i="9"/>
  <c r="AK48" i="9" s="1"/>
  <c r="AF48" i="9"/>
  <c r="AH48" i="9" s="1"/>
  <c r="AD48" i="9"/>
  <c r="AA48" i="9"/>
  <c r="W48" i="9"/>
  <c r="Y48" i="9" s="1"/>
  <c r="T48" i="9"/>
  <c r="V48" i="9" s="1"/>
  <c r="Q48" i="9"/>
  <c r="S48" i="9" s="1"/>
  <c r="O48" i="9"/>
  <c r="K48" i="9"/>
  <c r="M48" i="9" s="1"/>
  <c r="H48" i="9"/>
  <c r="J48" i="9" s="1"/>
  <c r="E48" i="9"/>
  <c r="AX47" i="9"/>
  <c r="AZ47" i="9" s="1"/>
  <c r="AU47" i="9"/>
  <c r="AW47" i="9" s="1"/>
  <c r="AR47" i="9"/>
  <c r="AT47" i="9" s="1"/>
  <c r="AP47" i="9"/>
  <c r="AL47" i="9"/>
  <c r="AN47" i="9" s="1"/>
  <c r="AI47" i="9"/>
  <c r="AF47" i="9"/>
  <c r="AH47" i="9" s="1"/>
  <c r="AA47" i="9"/>
  <c r="W47" i="9"/>
  <c r="Y47" i="9" s="1"/>
  <c r="T47" i="9"/>
  <c r="Q47" i="9"/>
  <c r="S47" i="9" s="1"/>
  <c r="K47" i="9"/>
  <c r="M47" i="9" s="1"/>
  <c r="H47" i="9"/>
  <c r="J47" i="9" s="1"/>
  <c r="E47" i="9"/>
  <c r="AX46" i="9"/>
  <c r="AZ46" i="9" s="1"/>
  <c r="AU46" i="9"/>
  <c r="AW46" i="9" s="1"/>
  <c r="AR46" i="9"/>
  <c r="AT46" i="9" s="1"/>
  <c r="AP46" i="9"/>
  <c r="AL46" i="9"/>
  <c r="AN46" i="9" s="1"/>
  <c r="AI46" i="9"/>
  <c r="AK46" i="9" s="1"/>
  <c r="AF46" i="9"/>
  <c r="AA46" i="9"/>
  <c r="W46" i="9"/>
  <c r="Y46" i="9" s="1"/>
  <c r="T46" i="9"/>
  <c r="V46" i="9" s="1"/>
  <c r="Q46" i="9"/>
  <c r="K46" i="9"/>
  <c r="M46" i="9" s="1"/>
  <c r="H46" i="9"/>
  <c r="J46" i="9" s="1"/>
  <c r="AD46" i="9"/>
  <c r="E46" i="9"/>
  <c r="G46" i="9" s="1"/>
  <c r="AX45" i="9"/>
  <c r="AZ45" i="9" s="1"/>
  <c r="AU45" i="9"/>
  <c r="AW45" i="9" s="1"/>
  <c r="AR45" i="9"/>
  <c r="AT45" i="9" s="1"/>
  <c r="AP45" i="9"/>
  <c r="AL45" i="9"/>
  <c r="AN45" i="9" s="1"/>
  <c r="AI45" i="9"/>
  <c r="AK45" i="9" s="1"/>
  <c r="AF45" i="9"/>
  <c r="AD45" i="9"/>
  <c r="AA45" i="9"/>
  <c r="W45" i="9"/>
  <c r="Y45" i="9" s="1"/>
  <c r="T45" i="9"/>
  <c r="V45" i="9" s="1"/>
  <c r="Q45" i="9"/>
  <c r="O45" i="9"/>
  <c r="K45" i="9"/>
  <c r="M45" i="9" s="1"/>
  <c r="H45" i="9"/>
  <c r="J45" i="9" s="1"/>
  <c r="E45" i="9"/>
  <c r="G45" i="9" s="1"/>
  <c r="AX44" i="9"/>
  <c r="AZ44" i="9" s="1"/>
  <c r="AU44" i="9"/>
  <c r="AW44" i="9" s="1"/>
  <c r="AR44" i="9"/>
  <c r="AT44" i="9" s="1"/>
  <c r="AP44" i="9"/>
  <c r="AL44" i="9"/>
  <c r="AN44" i="9" s="1"/>
  <c r="AI44" i="9"/>
  <c r="AK44" i="9" s="1"/>
  <c r="AF44" i="9"/>
  <c r="AH44" i="9" s="1"/>
  <c r="AD44" i="9"/>
  <c r="AA44" i="9"/>
  <c r="W44" i="9"/>
  <c r="Y44" i="9" s="1"/>
  <c r="T44" i="9"/>
  <c r="V44" i="9" s="1"/>
  <c r="Q44" i="9"/>
  <c r="S44" i="9" s="1"/>
  <c r="O44" i="9"/>
  <c r="K44" i="9"/>
  <c r="M44" i="9" s="1"/>
  <c r="H44" i="9"/>
  <c r="J44" i="9" s="1"/>
  <c r="E44" i="9"/>
  <c r="AX43" i="9"/>
  <c r="AZ43" i="9" s="1"/>
  <c r="AU43" i="9"/>
  <c r="AW43" i="9" s="1"/>
  <c r="AR43" i="9"/>
  <c r="AT43" i="9" s="1"/>
  <c r="AP43" i="9"/>
  <c r="AL43" i="9"/>
  <c r="AN43" i="9" s="1"/>
  <c r="AI43" i="9"/>
  <c r="AK43" i="9" s="1"/>
  <c r="AF43" i="9"/>
  <c r="AH43" i="9" s="1"/>
  <c r="AA43" i="9"/>
  <c r="W43" i="9"/>
  <c r="Y43" i="9" s="1"/>
  <c r="T43" i="9"/>
  <c r="Q43" i="9"/>
  <c r="S43" i="9" s="1"/>
  <c r="K43" i="9"/>
  <c r="M43" i="9" s="1"/>
  <c r="H43" i="9"/>
  <c r="J43" i="9" s="1"/>
  <c r="E43" i="9"/>
  <c r="AX42" i="9"/>
  <c r="AZ42" i="9" s="1"/>
  <c r="AU42" i="9"/>
  <c r="AW42" i="9" s="1"/>
  <c r="AR42" i="9"/>
  <c r="AT42" i="9" s="1"/>
  <c r="AP42" i="9"/>
  <c r="AL42" i="9"/>
  <c r="AN42" i="9" s="1"/>
  <c r="AI42" i="9"/>
  <c r="AK42" i="9" s="1"/>
  <c r="AF42" i="9"/>
  <c r="AA42" i="9"/>
  <c r="W42" i="9"/>
  <c r="Y42" i="9" s="1"/>
  <c r="T42" i="9"/>
  <c r="V42" i="9" s="1"/>
  <c r="Q42" i="9"/>
  <c r="K42" i="9"/>
  <c r="M42" i="9" s="1"/>
  <c r="H42" i="9"/>
  <c r="J42" i="9" s="1"/>
  <c r="AD42" i="9"/>
  <c r="E42" i="9"/>
  <c r="G42" i="9" s="1"/>
  <c r="AX41" i="9"/>
  <c r="AZ41" i="9" s="1"/>
  <c r="AU41" i="9"/>
  <c r="AW41" i="9" s="1"/>
  <c r="AR41" i="9"/>
  <c r="AT41" i="9" s="1"/>
  <c r="AP41" i="9"/>
  <c r="AL41" i="9"/>
  <c r="AN41" i="9" s="1"/>
  <c r="AI41" i="9"/>
  <c r="AK41" i="9" s="1"/>
  <c r="AF41" i="9"/>
  <c r="AH41" i="9" s="1"/>
  <c r="AD41" i="9"/>
  <c r="AA41" i="9"/>
  <c r="W41" i="9"/>
  <c r="Y41" i="9" s="1"/>
  <c r="T41" i="9"/>
  <c r="V41" i="9" s="1"/>
  <c r="Q41" i="9"/>
  <c r="O41" i="9"/>
  <c r="K41" i="9"/>
  <c r="M41" i="9" s="1"/>
  <c r="H41" i="9"/>
  <c r="J41" i="9" s="1"/>
  <c r="E41" i="9"/>
  <c r="AX40" i="9"/>
  <c r="AZ40" i="9" s="1"/>
  <c r="AU40" i="9"/>
  <c r="AW40" i="9" s="1"/>
  <c r="AR40" i="9"/>
  <c r="AT40" i="9" s="1"/>
  <c r="AP40" i="9"/>
  <c r="AL40" i="9"/>
  <c r="AN40" i="9" s="1"/>
  <c r="AI40" i="9"/>
  <c r="AK40" i="9" s="1"/>
  <c r="AF40" i="9"/>
  <c r="AH40" i="9" s="1"/>
  <c r="AD40" i="9"/>
  <c r="AA40" i="9"/>
  <c r="W40" i="9"/>
  <c r="Y40" i="9" s="1"/>
  <c r="T40" i="9"/>
  <c r="V40" i="9" s="1"/>
  <c r="Q40" i="9"/>
  <c r="S40" i="9" s="1"/>
  <c r="O40" i="9"/>
  <c r="K40" i="9"/>
  <c r="M40" i="9" s="1"/>
  <c r="H40" i="9"/>
  <c r="J40" i="9" s="1"/>
  <c r="E40" i="9"/>
  <c r="G40" i="9" s="1"/>
  <c r="AX39" i="9"/>
  <c r="AZ39" i="9" s="1"/>
  <c r="AU39" i="9"/>
  <c r="AW39" i="9" s="1"/>
  <c r="AR39" i="9"/>
  <c r="AT39" i="9" s="1"/>
  <c r="AP39" i="9"/>
  <c r="AL39" i="9"/>
  <c r="AN39" i="9" s="1"/>
  <c r="AI39" i="9"/>
  <c r="AF39" i="9"/>
  <c r="AH39" i="9" s="1"/>
  <c r="AA39" i="9"/>
  <c r="W39" i="9"/>
  <c r="Y39" i="9" s="1"/>
  <c r="T39" i="9"/>
  <c r="Q39" i="9"/>
  <c r="S39" i="9" s="1"/>
  <c r="K39" i="9"/>
  <c r="M39" i="9" s="1"/>
  <c r="H39" i="9"/>
  <c r="J39" i="9" s="1"/>
  <c r="AD39" i="9"/>
  <c r="E39" i="9"/>
  <c r="AX38" i="9"/>
  <c r="AZ38" i="9" s="1"/>
  <c r="AU38" i="9"/>
  <c r="AW38" i="9" s="1"/>
  <c r="AR38" i="9"/>
  <c r="AT38" i="9" s="1"/>
  <c r="AP38" i="9"/>
  <c r="AL38" i="9"/>
  <c r="AN38" i="9" s="1"/>
  <c r="AI38" i="9"/>
  <c r="AK38" i="9" s="1"/>
  <c r="AF38" i="9"/>
  <c r="AA38" i="9"/>
  <c r="W38" i="9"/>
  <c r="Y38" i="9" s="1"/>
  <c r="T38" i="9"/>
  <c r="V38" i="9" s="1"/>
  <c r="Q38" i="9"/>
  <c r="K38" i="9"/>
  <c r="M38" i="9" s="1"/>
  <c r="H38" i="9"/>
  <c r="J38" i="9" s="1"/>
  <c r="E38" i="9"/>
  <c r="G38" i="9" s="1"/>
  <c r="AX37" i="9"/>
  <c r="AZ37" i="9" s="1"/>
  <c r="AU37" i="9"/>
  <c r="AW37" i="9" s="1"/>
  <c r="AR37" i="9"/>
  <c r="AT37" i="9" s="1"/>
  <c r="AP37" i="9"/>
  <c r="AL37" i="9"/>
  <c r="AN37" i="9" s="1"/>
  <c r="AI37" i="9"/>
  <c r="AK37" i="9" s="1"/>
  <c r="AF37" i="9"/>
  <c r="AH37" i="9" s="1"/>
  <c r="AD37" i="9"/>
  <c r="AA37" i="9"/>
  <c r="W37" i="9"/>
  <c r="Y37" i="9" s="1"/>
  <c r="T37" i="9"/>
  <c r="V37" i="9" s="1"/>
  <c r="Q37" i="9"/>
  <c r="O37" i="9"/>
  <c r="K37" i="9"/>
  <c r="M37" i="9" s="1"/>
  <c r="H37" i="9"/>
  <c r="J37" i="9" s="1"/>
  <c r="E37" i="9"/>
  <c r="AX36" i="9"/>
  <c r="AZ36" i="9" s="1"/>
  <c r="AU36" i="9"/>
  <c r="AW36" i="9" s="1"/>
  <c r="AR36" i="9"/>
  <c r="AT36" i="9" s="1"/>
  <c r="AP36" i="9"/>
  <c r="AL36" i="9"/>
  <c r="AN36" i="9" s="1"/>
  <c r="AI36" i="9"/>
  <c r="AK36" i="9" s="1"/>
  <c r="AF36" i="9"/>
  <c r="AH36" i="9" s="1"/>
  <c r="AD36" i="9"/>
  <c r="AA36" i="9"/>
  <c r="W36" i="9"/>
  <c r="Y36" i="9" s="1"/>
  <c r="T36" i="9"/>
  <c r="V36" i="9" s="1"/>
  <c r="Q36" i="9"/>
  <c r="S36" i="9" s="1"/>
  <c r="O36" i="9"/>
  <c r="K36" i="9"/>
  <c r="M36" i="9" s="1"/>
  <c r="H36" i="9"/>
  <c r="J36" i="9" s="1"/>
  <c r="E36" i="9"/>
  <c r="G36" i="9" s="1"/>
  <c r="AX35" i="9"/>
  <c r="AZ35" i="9" s="1"/>
  <c r="AU35" i="9"/>
  <c r="AW35" i="9" s="1"/>
  <c r="AR35" i="9"/>
  <c r="AT35" i="9" s="1"/>
  <c r="AP35" i="9"/>
  <c r="AL35" i="9"/>
  <c r="AN35" i="9" s="1"/>
  <c r="AI35" i="9"/>
  <c r="AK35" i="9" s="1"/>
  <c r="AF35" i="9"/>
  <c r="AH35" i="9" s="1"/>
  <c r="AA35" i="9"/>
  <c r="W35" i="9"/>
  <c r="Y35" i="9" s="1"/>
  <c r="T35" i="9"/>
  <c r="V35" i="9" s="1"/>
  <c r="Q35" i="9"/>
  <c r="S35" i="9" s="1"/>
  <c r="K35" i="9"/>
  <c r="M35" i="9" s="1"/>
  <c r="H35" i="9"/>
  <c r="J35" i="9" s="1"/>
  <c r="AD35" i="9"/>
  <c r="E35" i="9"/>
  <c r="AX34" i="9"/>
  <c r="AZ34" i="9" s="1"/>
  <c r="AU34" i="9"/>
  <c r="AW34" i="9" s="1"/>
  <c r="AR34" i="9"/>
  <c r="AT34" i="9" s="1"/>
  <c r="AP34" i="9"/>
  <c r="AL34" i="9"/>
  <c r="AN34" i="9" s="1"/>
  <c r="AI34" i="9"/>
  <c r="AK34" i="9" s="1"/>
  <c r="AF34" i="9"/>
  <c r="AA34" i="9"/>
  <c r="W34" i="9"/>
  <c r="Y34" i="9" s="1"/>
  <c r="T34" i="9"/>
  <c r="V34" i="9" s="1"/>
  <c r="Q34" i="9"/>
  <c r="K34" i="9"/>
  <c r="M34" i="9" s="1"/>
  <c r="H34" i="9"/>
  <c r="J34" i="9" s="1"/>
  <c r="E34" i="9"/>
  <c r="G34" i="9" s="1"/>
  <c r="AX33" i="9"/>
  <c r="AZ33" i="9" s="1"/>
  <c r="AU33" i="9"/>
  <c r="AW33" i="9" s="1"/>
  <c r="AR33" i="9"/>
  <c r="AT33" i="9" s="1"/>
  <c r="AP33" i="9"/>
  <c r="AL33" i="9"/>
  <c r="AN33" i="9" s="1"/>
  <c r="AI33" i="9"/>
  <c r="AK33" i="9" s="1"/>
  <c r="AF33" i="9"/>
  <c r="AH33" i="9" s="1"/>
  <c r="AD33" i="9"/>
  <c r="AA33" i="9"/>
  <c r="W33" i="9"/>
  <c r="Y33" i="9" s="1"/>
  <c r="T33" i="9"/>
  <c r="V33" i="9" s="1"/>
  <c r="Q33" i="9"/>
  <c r="O33" i="9"/>
  <c r="K33" i="9"/>
  <c r="M33" i="9" s="1"/>
  <c r="H33" i="9"/>
  <c r="J33" i="9" s="1"/>
  <c r="E33" i="9"/>
  <c r="AX32" i="9"/>
  <c r="AZ32" i="9" s="1"/>
  <c r="AU32" i="9"/>
  <c r="AW32" i="9" s="1"/>
  <c r="AR32" i="9"/>
  <c r="AT32" i="9" s="1"/>
  <c r="AP32" i="9"/>
  <c r="AL32" i="9"/>
  <c r="AN32" i="9" s="1"/>
  <c r="AI32" i="9"/>
  <c r="AK32" i="9" s="1"/>
  <c r="AF32" i="9"/>
  <c r="AH32" i="9" s="1"/>
  <c r="AD32" i="9"/>
  <c r="AA32" i="9"/>
  <c r="W32" i="9"/>
  <c r="Y32" i="9" s="1"/>
  <c r="T32" i="9"/>
  <c r="V32" i="9" s="1"/>
  <c r="Q32" i="9"/>
  <c r="S32" i="9" s="1"/>
  <c r="O32" i="9"/>
  <c r="K32" i="9"/>
  <c r="M32" i="9" s="1"/>
  <c r="H32" i="9"/>
  <c r="J32" i="9" s="1"/>
  <c r="E32" i="9"/>
  <c r="G32" i="9" s="1"/>
  <c r="AX31" i="9"/>
  <c r="AZ31" i="9" s="1"/>
  <c r="AU31" i="9"/>
  <c r="AW31" i="9" s="1"/>
  <c r="AR31" i="9"/>
  <c r="AT31" i="9" s="1"/>
  <c r="AP31" i="9"/>
  <c r="AL31" i="9"/>
  <c r="AN31" i="9" s="1"/>
  <c r="AI31" i="9"/>
  <c r="AK31" i="9" s="1"/>
  <c r="AF31" i="9"/>
  <c r="AH31" i="9" s="1"/>
  <c r="AA31" i="9"/>
  <c r="W31" i="9"/>
  <c r="Y31" i="9" s="1"/>
  <c r="T31" i="9"/>
  <c r="V31" i="9" s="1"/>
  <c r="Q31" i="9"/>
  <c r="S31" i="9" s="1"/>
  <c r="K31" i="9"/>
  <c r="M31" i="9" s="1"/>
  <c r="H31" i="9"/>
  <c r="J31" i="9" s="1"/>
  <c r="AD31" i="9"/>
  <c r="E31" i="9"/>
  <c r="AX30" i="9"/>
  <c r="AZ30" i="9" s="1"/>
  <c r="AU30" i="9"/>
  <c r="AW30" i="9" s="1"/>
  <c r="AR30" i="9"/>
  <c r="AT30" i="9" s="1"/>
  <c r="AP30" i="9"/>
  <c r="AL30" i="9"/>
  <c r="AN30" i="9" s="1"/>
  <c r="AI30" i="9"/>
  <c r="AK30" i="9" s="1"/>
  <c r="AF30" i="9"/>
  <c r="AA30" i="9"/>
  <c r="W30" i="9"/>
  <c r="Y30" i="9" s="1"/>
  <c r="T30" i="9"/>
  <c r="V30" i="9" s="1"/>
  <c r="Q30" i="9"/>
  <c r="K30" i="9"/>
  <c r="M30" i="9" s="1"/>
  <c r="H30" i="9"/>
  <c r="J30" i="9" s="1"/>
  <c r="E30" i="9"/>
  <c r="G30" i="9" s="1"/>
  <c r="AX29" i="9"/>
  <c r="AZ29" i="9" s="1"/>
  <c r="AU29" i="9"/>
  <c r="AW29" i="9" s="1"/>
  <c r="AR29" i="9"/>
  <c r="AT29" i="9" s="1"/>
  <c r="AP29" i="9"/>
  <c r="AL29" i="9"/>
  <c r="AN29" i="9" s="1"/>
  <c r="AI29" i="9"/>
  <c r="AK29" i="9" s="1"/>
  <c r="AF29" i="9"/>
  <c r="AD29" i="9"/>
  <c r="AA29" i="9"/>
  <c r="W29" i="9"/>
  <c r="Y29" i="9" s="1"/>
  <c r="T29" i="9"/>
  <c r="V29" i="9" s="1"/>
  <c r="Q29" i="9"/>
  <c r="S29" i="9" s="1"/>
  <c r="O29" i="9"/>
  <c r="K29" i="9"/>
  <c r="M29" i="9" s="1"/>
  <c r="H29" i="9"/>
  <c r="J29" i="9" s="1"/>
  <c r="E29" i="9"/>
  <c r="G29" i="9" s="1"/>
  <c r="AX28" i="9"/>
  <c r="AZ28" i="9" s="1"/>
  <c r="AU28" i="9"/>
  <c r="AW28" i="9" s="1"/>
  <c r="AR28" i="9"/>
  <c r="AT28" i="9" s="1"/>
  <c r="AP28" i="9"/>
  <c r="AL28" i="9"/>
  <c r="AN28" i="9" s="1"/>
  <c r="AI28" i="9"/>
  <c r="AK28" i="9" s="1"/>
  <c r="AF28" i="9"/>
  <c r="AH28" i="9" s="1"/>
  <c r="AA28" i="9"/>
  <c r="W28" i="9"/>
  <c r="Y28" i="9" s="1"/>
  <c r="T28" i="9"/>
  <c r="V28" i="9" s="1"/>
  <c r="Q28" i="9"/>
  <c r="S28" i="9" s="1"/>
  <c r="O28" i="9"/>
  <c r="K28" i="9"/>
  <c r="M28" i="9" s="1"/>
  <c r="H28" i="9"/>
  <c r="J28" i="9" s="1"/>
  <c r="AD28" i="9"/>
  <c r="E28" i="9"/>
  <c r="G28" i="9" s="1"/>
  <c r="AX27" i="9"/>
  <c r="AZ27" i="9" s="1"/>
  <c r="AU27" i="9"/>
  <c r="AW27" i="9" s="1"/>
  <c r="AR27" i="9"/>
  <c r="AT27" i="9" s="1"/>
  <c r="AP27" i="9"/>
  <c r="AL27" i="9"/>
  <c r="AN27" i="9" s="1"/>
  <c r="AI27" i="9"/>
  <c r="AK27" i="9" s="1"/>
  <c r="AF27" i="9"/>
  <c r="AH27" i="9" s="1"/>
  <c r="AA27" i="9"/>
  <c r="W27" i="9"/>
  <c r="Y27" i="9" s="1"/>
  <c r="T27" i="9"/>
  <c r="V27" i="9" s="1"/>
  <c r="Q27" i="9"/>
  <c r="S27" i="9" s="1"/>
  <c r="K27" i="9"/>
  <c r="M27" i="9" s="1"/>
  <c r="H27" i="9"/>
  <c r="J27" i="9" s="1"/>
  <c r="E27" i="9"/>
  <c r="G27" i="9" s="1"/>
  <c r="AX26" i="9"/>
  <c r="AZ26" i="9" s="1"/>
  <c r="AU26" i="9"/>
  <c r="AW26" i="9" s="1"/>
  <c r="AR26" i="9"/>
  <c r="AT26" i="9" s="1"/>
  <c r="AP26" i="9"/>
  <c r="AL26" i="9"/>
  <c r="AN26" i="9" s="1"/>
  <c r="AI26" i="9"/>
  <c r="AK26" i="9" s="1"/>
  <c r="AF26" i="9"/>
  <c r="AH26" i="9" s="1"/>
  <c r="AA26" i="9"/>
  <c r="W26" i="9"/>
  <c r="Y26" i="9" s="1"/>
  <c r="T26" i="9"/>
  <c r="V26" i="9" s="1"/>
  <c r="Q26" i="9"/>
  <c r="K26" i="9"/>
  <c r="M26" i="9" s="1"/>
  <c r="H26" i="9"/>
  <c r="J26" i="9" s="1"/>
  <c r="E26" i="9"/>
  <c r="AX25" i="9"/>
  <c r="AZ25" i="9" s="1"/>
  <c r="AU25" i="9"/>
  <c r="AW25" i="9" s="1"/>
  <c r="AR25" i="9"/>
  <c r="AT25" i="9" s="1"/>
  <c r="AP25" i="9"/>
  <c r="AL25" i="9"/>
  <c r="AN25" i="9" s="1"/>
  <c r="AI25" i="9"/>
  <c r="AK25" i="9" s="1"/>
  <c r="AF25" i="9"/>
  <c r="AH25" i="9" s="1"/>
  <c r="AD25" i="9"/>
  <c r="AA25" i="9"/>
  <c r="W25" i="9"/>
  <c r="Y25" i="9" s="1"/>
  <c r="T25" i="9"/>
  <c r="V25" i="9" s="1"/>
  <c r="Q25" i="9"/>
  <c r="O25" i="9"/>
  <c r="K25" i="9"/>
  <c r="M25" i="9" s="1"/>
  <c r="H25" i="9"/>
  <c r="J25" i="9" s="1"/>
  <c r="E25" i="9"/>
  <c r="G25" i="9" s="1"/>
  <c r="AX24" i="9"/>
  <c r="AZ24" i="9" s="1"/>
  <c r="AU24" i="9"/>
  <c r="AW24" i="9" s="1"/>
  <c r="AR24" i="9"/>
  <c r="AT24" i="9" s="1"/>
  <c r="AP24" i="9"/>
  <c r="AL24" i="9"/>
  <c r="AN24" i="9" s="1"/>
  <c r="AI24" i="9"/>
  <c r="AF24" i="9"/>
  <c r="AH24" i="9" s="1"/>
  <c r="AA24" i="9"/>
  <c r="W24" i="9"/>
  <c r="Y24" i="9" s="1"/>
  <c r="T24" i="9"/>
  <c r="V24" i="9" s="1"/>
  <c r="Q24" i="9"/>
  <c r="S24" i="9" s="1"/>
  <c r="K24" i="9"/>
  <c r="M24" i="9" s="1"/>
  <c r="H24" i="9"/>
  <c r="J24" i="9" s="1"/>
  <c r="AD24" i="9"/>
  <c r="E24" i="9"/>
  <c r="G24" i="9" s="1"/>
  <c r="AX23" i="9"/>
  <c r="AZ23" i="9" s="1"/>
  <c r="AU23" i="9"/>
  <c r="AW23" i="9" s="1"/>
  <c r="AR23" i="9"/>
  <c r="AT23" i="9" s="1"/>
  <c r="AP23" i="9"/>
  <c r="AL23" i="9"/>
  <c r="AN23" i="9" s="1"/>
  <c r="AI23" i="9"/>
  <c r="AK23" i="9" s="1"/>
  <c r="AF23" i="9"/>
  <c r="AH23" i="9" s="1"/>
  <c r="AD23" i="9"/>
  <c r="AA23" i="9"/>
  <c r="W23" i="9"/>
  <c r="Y23" i="9" s="1"/>
  <c r="T23" i="9"/>
  <c r="V23" i="9" s="1"/>
  <c r="Q23" i="9"/>
  <c r="S23" i="9" s="1"/>
  <c r="O23" i="9"/>
  <c r="K23" i="9"/>
  <c r="M23" i="9" s="1"/>
  <c r="H23" i="9"/>
  <c r="J23" i="9" s="1"/>
  <c r="E23" i="9"/>
  <c r="G23" i="9" s="1"/>
  <c r="AX22" i="9"/>
  <c r="AZ22" i="9" s="1"/>
  <c r="AU22" i="9"/>
  <c r="AW22" i="9" s="1"/>
  <c r="AR22" i="9"/>
  <c r="AT22" i="9" s="1"/>
  <c r="AP22" i="9"/>
  <c r="AL22" i="9"/>
  <c r="AN22" i="9" s="1"/>
  <c r="AI22" i="9"/>
  <c r="AK22" i="9" s="1"/>
  <c r="AF22" i="9"/>
  <c r="AA22" i="9"/>
  <c r="W22" i="9"/>
  <c r="Y22" i="9" s="1"/>
  <c r="T22" i="9"/>
  <c r="V22" i="9" s="1"/>
  <c r="Q22" i="9"/>
  <c r="S22" i="9" s="1"/>
  <c r="K22" i="9"/>
  <c r="M22" i="9" s="1"/>
  <c r="H22" i="9"/>
  <c r="J22" i="9" s="1"/>
  <c r="E22" i="9"/>
  <c r="AX21" i="9"/>
  <c r="AZ21" i="9" s="1"/>
  <c r="AU21" i="9"/>
  <c r="AW21" i="9" s="1"/>
  <c r="AR21" i="9"/>
  <c r="AT21" i="9" s="1"/>
  <c r="AP21" i="9"/>
  <c r="AL21" i="9"/>
  <c r="AN21" i="9" s="1"/>
  <c r="AI21" i="9"/>
  <c r="AK21" i="9" s="1"/>
  <c r="AF21" i="9"/>
  <c r="AD21" i="9"/>
  <c r="AA21" i="9"/>
  <c r="W21" i="9"/>
  <c r="Y21" i="9" s="1"/>
  <c r="T21" i="9"/>
  <c r="V21" i="9" s="1"/>
  <c r="Q21" i="9"/>
  <c r="O21" i="9"/>
  <c r="K21" i="9"/>
  <c r="M21" i="9" s="1"/>
  <c r="H21" i="9"/>
  <c r="E21" i="9"/>
  <c r="AX20" i="9"/>
  <c r="AZ20" i="9" s="1"/>
  <c r="AU20" i="9"/>
  <c r="AW20" i="9" s="1"/>
  <c r="AR20" i="9"/>
  <c r="AT20" i="9" s="1"/>
  <c r="AP20" i="9"/>
  <c r="AL20" i="9"/>
  <c r="AN20" i="9" s="1"/>
  <c r="AI20" i="9"/>
  <c r="AF20" i="9"/>
  <c r="AH20" i="9" s="1"/>
  <c r="AA20" i="9"/>
  <c r="W20" i="9"/>
  <c r="Y20" i="9" s="1"/>
  <c r="T20" i="9"/>
  <c r="V20" i="9" s="1"/>
  <c r="Q20" i="9"/>
  <c r="S20" i="9" s="1"/>
  <c r="O20" i="9"/>
  <c r="K20" i="9"/>
  <c r="M20" i="9" s="1"/>
  <c r="H20" i="9"/>
  <c r="J20" i="9" s="1"/>
  <c r="AD20" i="9"/>
  <c r="E20" i="9"/>
  <c r="G20" i="9" s="1"/>
  <c r="AX19" i="9"/>
  <c r="AZ19" i="9" s="1"/>
  <c r="AU19" i="9"/>
  <c r="AW19" i="9" s="1"/>
  <c r="AR19" i="9"/>
  <c r="AT19" i="9" s="1"/>
  <c r="AP19" i="9"/>
  <c r="AL19" i="9"/>
  <c r="AN19" i="9" s="1"/>
  <c r="AI19" i="9"/>
  <c r="AK19" i="9" s="1"/>
  <c r="AF19" i="9"/>
  <c r="AH19" i="9" s="1"/>
  <c r="AA19" i="9"/>
  <c r="W19" i="9"/>
  <c r="Y19" i="9" s="1"/>
  <c r="T19" i="9"/>
  <c r="V19" i="9" s="1"/>
  <c r="Q19" i="9"/>
  <c r="S19" i="9" s="1"/>
  <c r="K19" i="9"/>
  <c r="M19" i="9" s="1"/>
  <c r="H19" i="9"/>
  <c r="J19" i="9" s="1"/>
  <c r="E19" i="9"/>
  <c r="G19" i="9" s="1"/>
  <c r="AX18" i="9"/>
  <c r="AZ18" i="9" s="1"/>
  <c r="AU18" i="9"/>
  <c r="AW18" i="9" s="1"/>
  <c r="AR18" i="9"/>
  <c r="AT18" i="9" s="1"/>
  <c r="AP18" i="9"/>
  <c r="AL18" i="9"/>
  <c r="AN18" i="9" s="1"/>
  <c r="AI18" i="9"/>
  <c r="AK18" i="9" s="1"/>
  <c r="AF18" i="9"/>
  <c r="AH18" i="9" s="1"/>
  <c r="AA18" i="9"/>
  <c r="W18" i="9"/>
  <c r="Y18" i="9" s="1"/>
  <c r="T18" i="9"/>
  <c r="V18" i="9" s="1"/>
  <c r="Q18" i="9"/>
  <c r="K18" i="9"/>
  <c r="M18" i="9" s="1"/>
  <c r="H18" i="9"/>
  <c r="J18" i="9" s="1"/>
  <c r="E18" i="9"/>
  <c r="AX17" i="9"/>
  <c r="AZ17" i="9" s="1"/>
  <c r="AU17" i="9"/>
  <c r="AW17" i="9" s="1"/>
  <c r="AR17" i="9"/>
  <c r="AT17" i="9" s="1"/>
  <c r="AP17" i="9"/>
  <c r="AL17" i="9"/>
  <c r="AN17" i="9" s="1"/>
  <c r="AI17" i="9"/>
  <c r="AK17" i="9" s="1"/>
  <c r="AF17" i="9"/>
  <c r="AD17" i="9"/>
  <c r="AA17" i="9"/>
  <c r="W17" i="9"/>
  <c r="Y17" i="9" s="1"/>
  <c r="T17" i="9"/>
  <c r="V17" i="9" s="1"/>
  <c r="Q17" i="9"/>
  <c r="O17" i="9"/>
  <c r="K17" i="9"/>
  <c r="M17" i="9" s="1"/>
  <c r="H17" i="9"/>
  <c r="J17" i="9" s="1"/>
  <c r="E17" i="9"/>
  <c r="G17" i="9" s="1"/>
  <c r="AX16" i="9"/>
  <c r="AZ16" i="9" s="1"/>
  <c r="AU16" i="9"/>
  <c r="AW16" i="9" s="1"/>
  <c r="AR16" i="9"/>
  <c r="AT16" i="9" s="1"/>
  <c r="AP16" i="9"/>
  <c r="AL16" i="9"/>
  <c r="AN16" i="9" s="1"/>
  <c r="AI16" i="9"/>
  <c r="AK16" i="9" s="1"/>
  <c r="AF16" i="9"/>
  <c r="AH16" i="9" s="1"/>
  <c r="AA16" i="9"/>
  <c r="W16" i="9"/>
  <c r="Y16" i="9" s="1"/>
  <c r="T16" i="9"/>
  <c r="V16" i="9" s="1"/>
  <c r="Q16" i="9"/>
  <c r="S16" i="9" s="1"/>
  <c r="K16" i="9"/>
  <c r="M16" i="9" s="1"/>
  <c r="H16" i="9"/>
  <c r="J16" i="9" s="1"/>
  <c r="O16" i="9"/>
  <c r="E16" i="9"/>
  <c r="G16" i="9" s="1"/>
  <c r="AX15" i="9"/>
  <c r="AZ15" i="9" s="1"/>
  <c r="AU15" i="9"/>
  <c r="AW15" i="9" s="1"/>
  <c r="AR15" i="9"/>
  <c r="AT15" i="9" s="1"/>
  <c r="AP15" i="9"/>
  <c r="AL15" i="9"/>
  <c r="AN15" i="9" s="1"/>
  <c r="AI15" i="9"/>
  <c r="AK15" i="9" s="1"/>
  <c r="AF15" i="9"/>
  <c r="AH15" i="9" s="1"/>
  <c r="AD15" i="9"/>
  <c r="AA15" i="9"/>
  <c r="W15" i="9"/>
  <c r="Y15" i="9" s="1"/>
  <c r="T15" i="9"/>
  <c r="V15" i="9" s="1"/>
  <c r="Q15" i="9"/>
  <c r="S15" i="9" s="1"/>
  <c r="O15" i="9"/>
  <c r="K15" i="9"/>
  <c r="M15" i="9" s="1"/>
  <c r="H15" i="9"/>
  <c r="J15" i="9" s="1"/>
  <c r="E15" i="9"/>
  <c r="AX14" i="9"/>
  <c r="AZ14" i="9" s="1"/>
  <c r="AU14" i="9"/>
  <c r="AW14" i="9" s="1"/>
  <c r="AR14" i="9"/>
  <c r="AT14" i="9" s="1"/>
  <c r="AP14" i="9"/>
  <c r="AL14" i="9"/>
  <c r="AN14" i="9" s="1"/>
  <c r="AI14" i="9"/>
  <c r="AK14" i="9" s="1"/>
  <c r="AF14" i="9"/>
  <c r="AA14" i="9"/>
  <c r="W14" i="9"/>
  <c r="Y14" i="9" s="1"/>
  <c r="T14" i="9"/>
  <c r="V14" i="9" s="1"/>
  <c r="Q14" i="9"/>
  <c r="S14" i="9" s="1"/>
  <c r="K14" i="9"/>
  <c r="M14" i="9" s="1"/>
  <c r="H14" i="9"/>
  <c r="J14" i="9" s="1"/>
  <c r="E14" i="9"/>
  <c r="AX13" i="9"/>
  <c r="AZ13" i="9" s="1"/>
  <c r="AU13" i="9"/>
  <c r="AW13" i="9" s="1"/>
  <c r="AR13" i="9"/>
  <c r="AT13" i="9" s="1"/>
  <c r="AP13" i="9"/>
  <c r="AL13" i="9"/>
  <c r="AN13" i="9" s="1"/>
  <c r="AI13" i="9"/>
  <c r="AK13" i="9" s="1"/>
  <c r="AF13" i="9"/>
  <c r="AH13" i="9" s="1"/>
  <c r="AD13" i="9"/>
  <c r="AA13" i="9"/>
  <c r="W13" i="9"/>
  <c r="Y13" i="9" s="1"/>
  <c r="T13" i="9"/>
  <c r="V13" i="9" s="1"/>
  <c r="Q13" i="9"/>
  <c r="O13" i="9"/>
  <c r="K13" i="9"/>
  <c r="M13" i="9" s="1"/>
  <c r="H13" i="9"/>
  <c r="E13" i="9"/>
  <c r="AX12" i="9"/>
  <c r="AZ12" i="9" s="1"/>
  <c r="AU12" i="9"/>
  <c r="AW12" i="9" s="1"/>
  <c r="AR12" i="9"/>
  <c r="AT12" i="9" s="1"/>
  <c r="AP12" i="9"/>
  <c r="AL12" i="9"/>
  <c r="AN12" i="9" s="1"/>
  <c r="AI12" i="9"/>
  <c r="AF12" i="9"/>
  <c r="AH12" i="9" s="1"/>
  <c r="AA12" i="9"/>
  <c r="W12" i="9"/>
  <c r="Y12" i="9" s="1"/>
  <c r="T12" i="9"/>
  <c r="V12" i="9" s="1"/>
  <c r="Q12" i="9"/>
  <c r="S12" i="9" s="1"/>
  <c r="O12" i="9"/>
  <c r="K12" i="9"/>
  <c r="M12" i="9" s="1"/>
  <c r="H12" i="9"/>
  <c r="J12" i="9" s="1"/>
  <c r="AD12" i="9"/>
  <c r="E12" i="9"/>
  <c r="G12" i="9" s="1"/>
  <c r="AX11" i="9"/>
  <c r="AZ11" i="9" s="1"/>
  <c r="AU11" i="9"/>
  <c r="AW11" i="9" s="1"/>
  <c r="AR11" i="9"/>
  <c r="AT11" i="9" s="1"/>
  <c r="AP11" i="9"/>
  <c r="AL11" i="9"/>
  <c r="AN11" i="9" s="1"/>
  <c r="AI11" i="9"/>
  <c r="AK11" i="9" s="1"/>
  <c r="AF11" i="9"/>
  <c r="AH11" i="9" s="1"/>
  <c r="AA11" i="9"/>
  <c r="W11" i="9"/>
  <c r="Y11" i="9" s="1"/>
  <c r="T11" i="9"/>
  <c r="V11" i="9" s="1"/>
  <c r="Q11" i="9"/>
  <c r="S11" i="9" s="1"/>
  <c r="K11" i="9"/>
  <c r="M11" i="9" s="1"/>
  <c r="H11" i="9"/>
  <c r="J11" i="9" s="1"/>
  <c r="O11" i="9"/>
  <c r="E11" i="9"/>
  <c r="AX10" i="9"/>
  <c r="AZ10" i="9" s="1"/>
  <c r="AU10" i="9"/>
  <c r="AW10" i="9" s="1"/>
  <c r="AR10" i="9"/>
  <c r="AT10" i="9" s="1"/>
  <c r="AP10" i="9"/>
  <c r="AL10" i="9"/>
  <c r="AN10" i="9" s="1"/>
  <c r="AI10" i="9"/>
  <c r="AK10" i="9" s="1"/>
  <c r="AF10" i="9"/>
  <c r="AA10" i="9"/>
  <c r="W10" i="9"/>
  <c r="Y10" i="9" s="1"/>
  <c r="T10" i="9"/>
  <c r="V10" i="9" s="1"/>
  <c r="Q10" i="9"/>
  <c r="K10" i="9"/>
  <c r="M10" i="9" s="1"/>
  <c r="H10" i="9"/>
  <c r="J10" i="9" s="1"/>
  <c r="E10" i="9"/>
  <c r="AX9" i="9"/>
  <c r="AZ9" i="9" s="1"/>
  <c r="AU9" i="9"/>
  <c r="AW9" i="9" s="1"/>
  <c r="AR9" i="9"/>
  <c r="AT9" i="9" s="1"/>
  <c r="AP9" i="9"/>
  <c r="AL9" i="9"/>
  <c r="AN9" i="9" s="1"/>
  <c r="AI9" i="9"/>
  <c r="AK9" i="9" s="1"/>
  <c r="AF9" i="9"/>
  <c r="AD9" i="9"/>
  <c r="AA9" i="9"/>
  <c r="W9" i="9"/>
  <c r="Y9" i="9" s="1"/>
  <c r="T9" i="9"/>
  <c r="V9" i="9" s="1"/>
  <c r="Q9" i="9"/>
  <c r="O9" i="9"/>
  <c r="K9" i="9"/>
  <c r="M9" i="9" s="1"/>
  <c r="H9" i="9"/>
  <c r="J9" i="9" s="1"/>
  <c r="E9" i="9"/>
  <c r="G9" i="9" s="1"/>
  <c r="AX8" i="9"/>
  <c r="AZ8" i="9" s="1"/>
  <c r="AU8" i="9"/>
  <c r="AW8" i="9" s="1"/>
  <c r="AR8" i="9"/>
  <c r="AT8" i="9" s="1"/>
  <c r="AP8" i="9"/>
  <c r="AL8" i="9"/>
  <c r="AN8" i="9" s="1"/>
  <c r="AI8" i="9"/>
  <c r="AK8" i="9" s="1"/>
  <c r="AF8" i="9"/>
  <c r="AH8" i="9" s="1"/>
  <c r="AA8" i="9"/>
  <c r="W8" i="9"/>
  <c r="Y8" i="9" s="1"/>
  <c r="T8" i="9"/>
  <c r="V8" i="9" s="1"/>
  <c r="Q8" i="9"/>
  <c r="S8" i="9" s="1"/>
  <c r="K8" i="9"/>
  <c r="M8" i="9" s="1"/>
  <c r="H8" i="9"/>
  <c r="J8" i="9" s="1"/>
  <c r="O8" i="9"/>
  <c r="E8" i="9"/>
  <c r="G8" i="9" s="1"/>
  <c r="AX7" i="9"/>
  <c r="AZ7" i="9" s="1"/>
  <c r="AU7" i="9"/>
  <c r="AW7" i="9" s="1"/>
  <c r="AR7" i="9"/>
  <c r="AT7" i="9" s="1"/>
  <c r="AP7" i="9"/>
  <c r="AL7" i="9"/>
  <c r="AN7" i="9" s="1"/>
  <c r="AI7" i="9"/>
  <c r="AK7" i="9" s="1"/>
  <c r="AF7" i="9"/>
  <c r="AH7" i="9" s="1"/>
  <c r="AD7" i="9"/>
  <c r="AA7" i="9"/>
  <c r="W7" i="9"/>
  <c r="Y7" i="9" s="1"/>
  <c r="T7" i="9"/>
  <c r="V7" i="9" s="1"/>
  <c r="Q7" i="9"/>
  <c r="S7" i="9" s="1"/>
  <c r="O7" i="9"/>
  <c r="K7" i="9"/>
  <c r="M7" i="9" s="1"/>
  <c r="H7" i="9"/>
  <c r="J7" i="9" s="1"/>
  <c r="E7" i="9"/>
  <c r="BA4" i="9"/>
  <c r="AX4" i="9"/>
  <c r="AU4" i="9"/>
  <c r="AR4" i="9"/>
  <c r="AO4" i="9"/>
  <c r="AL4" i="9"/>
  <c r="AI4" i="9"/>
  <c r="AF4" i="9"/>
  <c r="AC4" i="9"/>
  <c r="Z4" i="9"/>
  <c r="W4" i="9"/>
  <c r="T4" i="9"/>
  <c r="Q4" i="9"/>
  <c r="N4" i="9"/>
  <c r="BA4" i="5"/>
  <c r="AX4" i="5"/>
  <c r="AU4" i="5"/>
  <c r="AR4" i="5"/>
  <c r="AO4" i="5"/>
  <c r="AL4" i="5"/>
  <c r="AI4" i="5"/>
  <c r="AF4" i="5"/>
  <c r="AC4" i="5"/>
  <c r="Z4" i="5"/>
  <c r="W4" i="5"/>
  <c r="T4" i="5"/>
  <c r="Q4" i="5"/>
  <c r="N4" i="5"/>
  <c r="BA4" i="38"/>
  <c r="AX4" i="38"/>
  <c r="AU4" i="38"/>
  <c r="AR4" i="38"/>
  <c r="AO4" i="38"/>
  <c r="AL4" i="38"/>
  <c r="AI4" i="38"/>
  <c r="AF4" i="38"/>
  <c r="AC4" i="38"/>
  <c r="Z4" i="38"/>
  <c r="W4" i="38"/>
  <c r="T4" i="38"/>
  <c r="Q4" i="38"/>
  <c r="N4" i="38"/>
  <c r="BA4" i="4"/>
  <c r="AX4" i="4"/>
  <c r="AU4" i="4"/>
  <c r="AR4" i="4"/>
  <c r="AO4" i="4"/>
  <c r="AL4" i="4"/>
  <c r="AI4" i="4"/>
  <c r="AF4" i="4"/>
  <c r="AC4" i="4"/>
  <c r="Z4" i="4"/>
  <c r="W4" i="4"/>
  <c r="T4" i="4"/>
  <c r="Q4" i="4"/>
  <c r="N4" i="4"/>
  <c r="BA4" i="16"/>
  <c r="AX4" i="16"/>
  <c r="AU4" i="16"/>
  <c r="AR4" i="16"/>
  <c r="AO4" i="16"/>
  <c r="AL4" i="16"/>
  <c r="AI4" i="16"/>
  <c r="AF4" i="16"/>
  <c r="AC4" i="16"/>
  <c r="Z4" i="16"/>
  <c r="W4" i="16"/>
  <c r="T4" i="16"/>
  <c r="Q4" i="16"/>
  <c r="N4" i="16"/>
  <c r="BA4" i="20"/>
  <c r="AX4" i="20"/>
  <c r="AU4" i="20"/>
  <c r="AR4" i="20"/>
  <c r="AO4" i="20"/>
  <c r="AL4" i="20"/>
  <c r="AI4" i="20"/>
  <c r="AF4" i="20"/>
  <c r="AC4" i="20"/>
  <c r="Z4" i="20"/>
  <c r="W4" i="20"/>
  <c r="T4" i="20"/>
  <c r="Q4" i="20"/>
  <c r="N4" i="20"/>
  <c r="BA4" i="21"/>
  <c r="AX4" i="21"/>
  <c r="AU4" i="21"/>
  <c r="AR4" i="21"/>
  <c r="AO4" i="21"/>
  <c r="AL4" i="21"/>
  <c r="AI4" i="21"/>
  <c r="AF4" i="21"/>
  <c r="AC4" i="21"/>
  <c r="Z4" i="21"/>
  <c r="W4" i="21"/>
  <c r="T4" i="21"/>
  <c r="Q4" i="21"/>
  <c r="N4" i="21"/>
  <c r="BA4" i="23"/>
  <c r="AX4" i="23"/>
  <c r="AU4" i="23"/>
  <c r="AR4" i="23"/>
  <c r="AO4" i="23"/>
  <c r="AL4" i="23"/>
  <c r="AI4" i="23"/>
  <c r="AF4" i="23"/>
  <c r="AC4" i="23"/>
  <c r="Z4" i="23"/>
  <c r="W4" i="23"/>
  <c r="T4" i="23"/>
  <c r="Q4" i="23"/>
  <c r="N4" i="23"/>
  <c r="BA4" i="22"/>
  <c r="AX4" i="22"/>
  <c r="AU4" i="22"/>
  <c r="AR4" i="22"/>
  <c r="AO4" i="22"/>
  <c r="AL4" i="22"/>
  <c r="AI4" i="22"/>
  <c r="AF4" i="22"/>
  <c r="AC4" i="22"/>
  <c r="Z4" i="22"/>
  <c r="W4" i="22"/>
  <c r="T4" i="22"/>
  <c r="Q4" i="22"/>
  <c r="N4" i="22"/>
  <c r="BA4" i="40"/>
  <c r="AX4" i="40"/>
  <c r="AU4" i="40"/>
  <c r="AR4" i="40"/>
  <c r="AO4" i="40"/>
  <c r="AL4" i="40"/>
  <c r="AI4" i="40"/>
  <c r="AF4" i="40"/>
  <c r="AC4" i="40"/>
  <c r="Z4" i="40"/>
  <c r="W4" i="40"/>
  <c r="T4" i="40"/>
  <c r="Q4" i="40"/>
  <c r="N4" i="40"/>
  <c r="BA4" i="41"/>
  <c r="AX4" i="41"/>
  <c r="AU4" i="41"/>
  <c r="AR4" i="41"/>
  <c r="AO4" i="41"/>
  <c r="AL4" i="41"/>
  <c r="AI4" i="41"/>
  <c r="AF4" i="41"/>
  <c r="AC4" i="41"/>
  <c r="Z4" i="41"/>
  <c r="W4" i="41"/>
  <c r="T4" i="41"/>
  <c r="Q4" i="41"/>
  <c r="N4" i="41"/>
  <c r="BA4" i="18"/>
  <c r="AX4" i="18"/>
  <c r="AU4" i="18"/>
  <c r="AR4" i="18"/>
  <c r="AO4" i="18"/>
  <c r="AL4" i="18"/>
  <c r="AI4" i="18"/>
  <c r="AF4" i="18"/>
  <c r="AC4" i="18"/>
  <c r="Z4" i="18"/>
  <c r="W4" i="18"/>
  <c r="T4" i="18"/>
  <c r="Q4" i="18"/>
  <c r="N4" i="18"/>
  <c r="BA4" i="39"/>
  <c r="AX4" i="39"/>
  <c r="AU4" i="39"/>
  <c r="AR4" i="39"/>
  <c r="AO4" i="39"/>
  <c r="AL4" i="39"/>
  <c r="AI4" i="39"/>
  <c r="AF4" i="39"/>
  <c r="AC4" i="39"/>
  <c r="Z4" i="39"/>
  <c r="W4" i="39"/>
  <c r="T4" i="39"/>
  <c r="Q4" i="39"/>
  <c r="N4" i="39"/>
  <c r="BA4" i="2"/>
  <c r="AX4" i="2"/>
  <c r="AU4" i="2"/>
  <c r="AR4" i="2"/>
  <c r="AO4" i="2"/>
  <c r="AL4" i="2"/>
  <c r="AI4" i="2"/>
  <c r="AF4" i="2"/>
  <c r="AC4" i="2"/>
  <c r="Z4" i="2"/>
  <c r="W4" i="2"/>
  <c r="T4" i="2"/>
  <c r="Q4" i="2"/>
  <c r="N4" i="2"/>
  <c r="K51" i="4" l="1"/>
  <c r="BH51" i="4"/>
  <c r="S51" i="5"/>
  <c r="J51" i="39"/>
  <c r="H51" i="5"/>
  <c r="J51" i="5" s="1"/>
  <c r="Y51" i="18"/>
  <c r="AI51" i="4"/>
  <c r="AU51" i="4"/>
  <c r="AW51" i="4" s="1"/>
  <c r="AF51" i="4"/>
  <c r="W51" i="5"/>
  <c r="Y51" i="5" s="1"/>
  <c r="AR51" i="4"/>
  <c r="T51" i="4"/>
  <c r="T51" i="2" s="1"/>
  <c r="V51" i="2" s="1"/>
  <c r="K51" i="5"/>
  <c r="M51" i="5" s="1"/>
  <c r="BE51" i="2"/>
  <c r="AL51" i="4"/>
  <c r="BB51" i="2"/>
  <c r="AR51" i="5"/>
  <c r="AT51" i="5" s="1"/>
  <c r="AU51" i="5"/>
  <c r="AW51" i="5" s="1"/>
  <c r="AX51" i="4"/>
  <c r="Q51" i="4"/>
  <c r="S51" i="4" s="1"/>
  <c r="T51" i="5"/>
  <c r="V51" i="5" s="1"/>
  <c r="AL51" i="5"/>
  <c r="AN51" i="5" s="1"/>
  <c r="AX51" i="5"/>
  <c r="AZ51" i="5" s="1"/>
  <c r="AF51" i="5"/>
  <c r="AD51" i="2"/>
  <c r="BH51" i="2" s="1"/>
  <c r="BG51" i="21"/>
  <c r="BI51" i="21" s="1"/>
  <c r="AE51" i="21"/>
  <c r="AU51" i="2"/>
  <c r="AW51" i="2" s="1"/>
  <c r="AE51" i="16"/>
  <c r="BG51" i="16"/>
  <c r="BI51" i="16" s="1"/>
  <c r="AE51" i="20"/>
  <c r="BG51" i="20"/>
  <c r="BI51" i="20" s="1"/>
  <c r="AE51" i="22"/>
  <c r="BG51" i="22"/>
  <c r="BI51" i="22" s="1"/>
  <c r="W51" i="2"/>
  <c r="Y51" i="2" s="1"/>
  <c r="M51" i="4"/>
  <c r="Q51" i="2"/>
  <c r="N51" i="4"/>
  <c r="P51" i="4" s="1"/>
  <c r="AI51" i="2"/>
  <c r="AK51" i="2" s="1"/>
  <c r="AK51" i="4"/>
  <c r="BG51" i="41"/>
  <c r="BI51" i="41" s="1"/>
  <c r="AE51" i="41"/>
  <c r="J51" i="4"/>
  <c r="G51" i="5"/>
  <c r="BG51" i="23"/>
  <c r="BI51" i="23" s="1"/>
  <c r="AE51" i="23"/>
  <c r="AZ51" i="4"/>
  <c r="AX51" i="2"/>
  <c r="AZ51" i="2" s="1"/>
  <c r="AE51" i="9"/>
  <c r="BG51" i="9"/>
  <c r="BI51" i="9" s="1"/>
  <c r="BG51" i="38"/>
  <c r="BI51" i="38" s="1"/>
  <c r="AE51" i="38"/>
  <c r="AT51" i="4"/>
  <c r="E51" i="2"/>
  <c r="BG51" i="40"/>
  <c r="BI51" i="40" s="1"/>
  <c r="Z35" i="40"/>
  <c r="Z18" i="22"/>
  <c r="AB18" i="22" s="1"/>
  <c r="AO43" i="21"/>
  <c r="AQ43" i="21" s="1"/>
  <c r="AO22" i="18"/>
  <c r="AQ22" i="18" s="1"/>
  <c r="AO33" i="40"/>
  <c r="AQ33" i="40" s="1"/>
  <c r="AB35" i="40"/>
  <c r="AO13" i="23"/>
  <c r="AQ13" i="23" s="1"/>
  <c r="AO31" i="23"/>
  <c r="AQ31" i="23" s="1"/>
  <c r="AO35" i="23"/>
  <c r="AQ35" i="23" s="1"/>
  <c r="AO11" i="39"/>
  <c r="AQ11" i="39" s="1"/>
  <c r="AO16" i="39"/>
  <c r="AQ16" i="39" s="1"/>
  <c r="Z13" i="18"/>
  <c r="AB13" i="18" s="1"/>
  <c r="AO44" i="22"/>
  <c r="AO27" i="23"/>
  <c r="AQ27" i="23" s="1"/>
  <c r="AO35" i="21"/>
  <c r="AQ35" i="21" s="1"/>
  <c r="Z25" i="16"/>
  <c r="AB25" i="16" s="1"/>
  <c r="N46" i="39"/>
  <c r="P46" i="39" s="1"/>
  <c r="Z27" i="18"/>
  <c r="AB27" i="18" s="1"/>
  <c r="Z24" i="39"/>
  <c r="AB24" i="39" s="1"/>
  <c r="Z14" i="18"/>
  <c r="AB14" i="18" s="1"/>
  <c r="N27" i="18"/>
  <c r="Z47" i="16"/>
  <c r="AB47" i="16" s="1"/>
  <c r="AO24" i="21"/>
  <c r="AQ24" i="21" s="1"/>
  <c r="N33" i="21"/>
  <c r="N40" i="22"/>
  <c r="P40" i="22" s="1"/>
  <c r="AO40" i="22"/>
  <c r="AQ40" i="22" s="1"/>
  <c r="N45" i="22"/>
  <c r="P45" i="22" s="1"/>
  <c r="N37" i="9"/>
  <c r="P37" i="9" s="1"/>
  <c r="AH22" i="18"/>
  <c r="AO50" i="18"/>
  <c r="AQ50" i="18" s="1"/>
  <c r="AO45" i="40"/>
  <c r="Z32" i="21"/>
  <c r="AB32" i="21" s="1"/>
  <c r="Z48" i="20"/>
  <c r="AB48" i="20" s="1"/>
  <c r="AO17" i="9"/>
  <c r="AQ17" i="9" s="1"/>
  <c r="Z11" i="39"/>
  <c r="AB11" i="39" s="1"/>
  <c r="AO12" i="39"/>
  <c r="AQ12" i="39" s="1"/>
  <c r="AC26" i="39"/>
  <c r="Z10" i="18"/>
  <c r="AB10" i="18" s="1"/>
  <c r="N19" i="18"/>
  <c r="AO28" i="40"/>
  <c r="AQ28" i="40" s="1"/>
  <c r="AC45" i="40"/>
  <c r="AQ44" i="22"/>
  <c r="N48" i="22"/>
  <c r="AO39" i="23"/>
  <c r="N35" i="21"/>
  <c r="Z7" i="38"/>
  <c r="AB7" i="38" s="1"/>
  <c r="AC48" i="38"/>
  <c r="AO29" i="9"/>
  <c r="AQ29" i="9" s="1"/>
  <c r="AO52" i="9"/>
  <c r="AQ52" i="9" s="1"/>
  <c r="N22" i="18"/>
  <c r="P22" i="18" s="1"/>
  <c r="AO33" i="18"/>
  <c r="AQ33" i="18" s="1"/>
  <c r="N46" i="18"/>
  <c r="Z46" i="18"/>
  <c r="AB46" i="18" s="1"/>
  <c r="AO16" i="40"/>
  <c r="AQ16" i="40" s="1"/>
  <c r="AO25" i="40"/>
  <c r="AO50" i="22"/>
  <c r="AO12" i="23"/>
  <c r="AQ12" i="23" s="1"/>
  <c r="Z42" i="23"/>
  <c r="AB42" i="23" s="1"/>
  <c r="Z48" i="23"/>
  <c r="AB48" i="23" s="1"/>
  <c r="Z15" i="21"/>
  <c r="Z33" i="21"/>
  <c r="AB33" i="21" s="1"/>
  <c r="Z7" i="16"/>
  <c r="AB7" i="16" s="1"/>
  <c r="Z34" i="38"/>
  <c r="Z21" i="9"/>
  <c r="AB21" i="9" s="1"/>
  <c r="N22" i="9"/>
  <c r="AO21" i="9"/>
  <c r="AQ21" i="9" s="1"/>
  <c r="Z25" i="9"/>
  <c r="AB25" i="9" s="1"/>
  <c r="N33" i="9"/>
  <c r="P33" i="9" s="1"/>
  <c r="Z33" i="9"/>
  <c r="AB33" i="9" s="1"/>
  <c r="AO49" i="9"/>
  <c r="AQ49" i="9" s="1"/>
  <c r="N14" i="9"/>
  <c r="AC43" i="9"/>
  <c r="N16" i="38"/>
  <c r="AO50" i="38"/>
  <c r="AQ50" i="38" s="1"/>
  <c r="AO10" i="38"/>
  <c r="AQ10" i="38" s="1"/>
  <c r="Z35" i="38"/>
  <c r="Z16" i="38"/>
  <c r="AB16" i="38" s="1"/>
  <c r="Z30" i="38"/>
  <c r="AB30" i="38" s="1"/>
  <c r="Z42" i="38"/>
  <c r="AB42" i="38" s="1"/>
  <c r="Z20" i="41"/>
  <c r="AB20" i="41" s="1"/>
  <c r="N21" i="41"/>
  <c r="P21" i="41" s="1"/>
  <c r="Z50" i="41"/>
  <c r="AB50" i="41" s="1"/>
  <c r="N33" i="40"/>
  <c r="AO52" i="40"/>
  <c r="AQ52" i="40" s="1"/>
  <c r="AC28" i="22"/>
  <c r="AO26" i="23"/>
  <c r="AQ26" i="23" s="1"/>
  <c r="AC37" i="21"/>
  <c r="Z44" i="20"/>
  <c r="AB44" i="20" s="1"/>
  <c r="AO33" i="16"/>
  <c r="AO48" i="20"/>
  <c r="AQ48" i="20" s="1"/>
  <c r="AH33" i="16"/>
  <c r="Z17" i="41"/>
  <c r="AB17" i="41" s="1"/>
  <c r="AH45" i="40"/>
  <c r="Z34" i="22"/>
  <c r="AB34" i="22" s="1"/>
  <c r="AO42" i="22"/>
  <c r="AQ42" i="22" s="1"/>
  <c r="AO15" i="23"/>
  <c r="AQ15" i="23" s="1"/>
  <c r="AO36" i="23"/>
  <c r="AQ36" i="23" s="1"/>
  <c r="AO28" i="20"/>
  <c r="S7" i="16"/>
  <c r="Z7" i="40"/>
  <c r="AB7" i="40" s="1"/>
  <c r="Z37" i="40"/>
  <c r="AB37" i="40" s="1"/>
  <c r="Z45" i="40"/>
  <c r="AB45" i="40" s="1"/>
  <c r="AO20" i="22"/>
  <c r="AQ20" i="22" s="1"/>
  <c r="Z47" i="20"/>
  <c r="AB47" i="20" s="1"/>
  <c r="AO21" i="16"/>
  <c r="AQ21" i="16" s="1"/>
  <c r="AO9" i="9"/>
  <c r="AQ9" i="9" s="1"/>
  <c r="Z13" i="9"/>
  <c r="AB13" i="9" s="1"/>
  <c r="AH9" i="9"/>
  <c r="AO10" i="9"/>
  <c r="AQ10" i="9" s="1"/>
  <c r="AO12" i="9"/>
  <c r="AQ12" i="9" s="1"/>
  <c r="S13" i="9"/>
  <c r="Z43" i="39"/>
  <c r="AB43" i="39" s="1"/>
  <c r="AO23" i="18"/>
  <c r="AQ23" i="18" s="1"/>
  <c r="AC31" i="18"/>
  <c r="AO34" i="18"/>
  <c r="AQ34" i="18" s="1"/>
  <c r="Z43" i="41"/>
  <c r="AB43" i="41" s="1"/>
  <c r="AO31" i="40"/>
  <c r="AQ31" i="40" s="1"/>
  <c r="Z46" i="40"/>
  <c r="AB46" i="40" s="1"/>
  <c r="AH40" i="22"/>
  <c r="N11" i="23"/>
  <c r="AH31" i="23"/>
  <c r="Z12" i="21"/>
  <c r="AB12" i="21" s="1"/>
  <c r="AH43" i="21"/>
  <c r="AH17" i="9"/>
  <c r="AC21" i="9"/>
  <c r="AE21" i="9" s="1"/>
  <c r="Z40" i="9"/>
  <c r="AB40" i="9" s="1"/>
  <c r="N41" i="9"/>
  <c r="P41" i="9" s="1"/>
  <c r="Z41" i="9"/>
  <c r="AB41" i="9" s="1"/>
  <c r="AO20" i="39"/>
  <c r="AQ20" i="39" s="1"/>
  <c r="S13" i="18"/>
  <c r="AO14" i="18"/>
  <c r="AQ14" i="18" s="1"/>
  <c r="AH34" i="18"/>
  <c r="AO47" i="18"/>
  <c r="AQ47" i="18" s="1"/>
  <c r="AH50" i="18"/>
  <c r="G21" i="41"/>
  <c r="AH28" i="40"/>
  <c r="AO14" i="22"/>
  <c r="AQ14" i="22" s="1"/>
  <c r="V18" i="22"/>
  <c r="AO43" i="22"/>
  <c r="AQ43" i="22" s="1"/>
  <c r="Z33" i="23"/>
  <c r="AB33" i="23" s="1"/>
  <c r="AQ39" i="23"/>
  <c r="AC7" i="21"/>
  <c r="AO20" i="9"/>
  <c r="AQ20" i="9" s="1"/>
  <c r="Z47" i="9"/>
  <c r="AB47" i="9" s="1"/>
  <c r="S10" i="18"/>
  <c r="AO13" i="18"/>
  <c r="AQ13" i="18" s="1"/>
  <c r="AH14" i="18"/>
  <c r="Z52" i="41"/>
  <c r="AB52" i="41" s="1"/>
  <c r="N9" i="40"/>
  <c r="N17" i="40"/>
  <c r="N41" i="40"/>
  <c r="Z44" i="40"/>
  <c r="AB44" i="40" s="1"/>
  <c r="N45" i="40"/>
  <c r="Z49" i="40"/>
  <c r="AB49" i="40" s="1"/>
  <c r="Z14" i="22"/>
  <c r="AB14" i="22" s="1"/>
  <c r="AC24" i="22"/>
  <c r="AO49" i="23"/>
  <c r="AQ49" i="23" s="1"/>
  <c r="AO28" i="21"/>
  <c r="AQ28" i="21" s="1"/>
  <c r="Z17" i="9"/>
  <c r="AB17" i="9" s="1"/>
  <c r="S21" i="9"/>
  <c r="Z26" i="9"/>
  <c r="AB26" i="9" s="1"/>
  <c r="AC49" i="9"/>
  <c r="AE49" i="9" s="1"/>
  <c r="Z49" i="9"/>
  <c r="AB49" i="9" s="1"/>
  <c r="AC10" i="39"/>
  <c r="S11" i="39"/>
  <c r="AH11" i="39"/>
  <c r="AO27" i="39"/>
  <c r="AQ27" i="39" s="1"/>
  <c r="Z35" i="39"/>
  <c r="AB35" i="39" s="1"/>
  <c r="AO35" i="39"/>
  <c r="AQ35" i="39" s="1"/>
  <c r="AO7" i="18"/>
  <c r="AQ7" i="18" s="1"/>
  <c r="AC9" i="18"/>
  <c r="AC41" i="18"/>
  <c r="Z47" i="18"/>
  <c r="AB47" i="18" s="1"/>
  <c r="AO49" i="18"/>
  <c r="AQ49" i="18" s="1"/>
  <c r="Z28" i="40"/>
  <c r="AB28" i="40" s="1"/>
  <c r="V14" i="22"/>
  <c r="AH20" i="22"/>
  <c r="V34" i="22"/>
  <c r="Z27" i="23"/>
  <c r="AB27" i="23" s="1"/>
  <c r="S42" i="23"/>
  <c r="Z8" i="21"/>
  <c r="AB8" i="21" s="1"/>
  <c r="G33" i="21"/>
  <c r="Z41" i="21"/>
  <c r="AB41" i="21" s="1"/>
  <c r="AC27" i="20"/>
  <c r="AE27" i="20" s="1"/>
  <c r="Z38" i="20"/>
  <c r="AB38" i="20" s="1"/>
  <c r="S44" i="20"/>
  <c r="AO8" i="16"/>
  <c r="AQ8" i="16" s="1"/>
  <c r="Z15" i="16"/>
  <c r="AH21" i="16"/>
  <c r="AO52" i="16"/>
  <c r="AQ52" i="16" s="1"/>
  <c r="AO9" i="38"/>
  <c r="AQ9" i="38" s="1"/>
  <c r="G16" i="38"/>
  <c r="N23" i="38"/>
  <c r="P23" i="38" s="1"/>
  <c r="V42" i="38"/>
  <c r="AO9" i="16"/>
  <c r="AQ9" i="16" s="1"/>
  <c r="AO16" i="16"/>
  <c r="AQ16" i="16" s="1"/>
  <c r="AH50" i="38"/>
  <c r="AC45" i="21"/>
  <c r="AO50" i="20"/>
  <c r="AQ50" i="20" s="1"/>
  <c r="AO12" i="16"/>
  <c r="AQ12" i="16" s="1"/>
  <c r="AO13" i="16"/>
  <c r="AQ13" i="16" s="1"/>
  <c r="AC23" i="16"/>
  <c r="S25" i="16"/>
  <c r="AO34" i="16"/>
  <c r="AQ34" i="16" s="1"/>
  <c r="AC35" i="16"/>
  <c r="AE35" i="16" s="1"/>
  <c r="S7" i="38"/>
  <c r="AK10" i="38"/>
  <c r="AO20" i="38"/>
  <c r="AQ20" i="38" s="1"/>
  <c r="AO29" i="38"/>
  <c r="AQ29" i="38" s="1"/>
  <c r="AO30" i="38"/>
  <c r="AQ30" i="38" s="1"/>
  <c r="AO42" i="38"/>
  <c r="AQ42" i="38" s="1"/>
  <c r="AO39" i="16"/>
  <c r="AQ39" i="16" s="1"/>
  <c r="AC10" i="38"/>
  <c r="AE10" i="38" s="1"/>
  <c r="AO14" i="38"/>
  <c r="AQ14" i="38" s="1"/>
  <c r="N19" i="38"/>
  <c r="P19" i="38" s="1"/>
  <c r="N31" i="38"/>
  <c r="P31" i="38" s="1"/>
  <c r="AK42" i="38"/>
  <c r="AO8" i="39"/>
  <c r="AQ8" i="39" s="1"/>
  <c r="AH8" i="39"/>
  <c r="Z34" i="39"/>
  <c r="AB34" i="39" s="1"/>
  <c r="V34" i="39"/>
  <c r="AO9" i="18"/>
  <c r="AQ9" i="18" s="1"/>
  <c r="AK9" i="18"/>
  <c r="V45" i="18"/>
  <c r="Z45" i="18"/>
  <c r="AB45" i="18" s="1"/>
  <c r="Z9" i="40"/>
  <c r="AB9" i="40" s="1"/>
  <c r="S9" i="40"/>
  <c r="S26" i="16"/>
  <c r="Z26" i="16"/>
  <c r="AB26" i="16" s="1"/>
  <c r="AH10" i="9"/>
  <c r="AC13" i="9"/>
  <c r="AE13" i="9" s="1"/>
  <c r="Z18" i="9"/>
  <c r="AB18" i="9" s="1"/>
  <c r="AK20" i="9"/>
  <c r="G21" i="9"/>
  <c r="AO22" i="9"/>
  <c r="AQ22" i="9" s="1"/>
  <c r="AO25" i="9"/>
  <c r="AQ25" i="9" s="1"/>
  <c r="Z29" i="9"/>
  <c r="AB29" i="9" s="1"/>
  <c r="G37" i="9"/>
  <c r="Z43" i="9"/>
  <c r="AB43" i="9" s="1"/>
  <c r="Z45" i="9"/>
  <c r="AB45" i="9" s="1"/>
  <c r="AO45" i="9"/>
  <c r="AQ45" i="9" s="1"/>
  <c r="V47" i="9"/>
  <c r="AO47" i="9"/>
  <c r="AQ47" i="9" s="1"/>
  <c r="S49" i="9"/>
  <c r="AH49" i="9"/>
  <c r="AK52" i="9"/>
  <c r="Z8" i="39"/>
  <c r="AB8" i="39" s="1"/>
  <c r="S8" i="39"/>
  <c r="N12" i="39"/>
  <c r="P12" i="39" s="1"/>
  <c r="AO31" i="39"/>
  <c r="AQ31" i="39" s="1"/>
  <c r="AH31" i="39"/>
  <c r="AO36" i="39"/>
  <c r="AQ36" i="39" s="1"/>
  <c r="AH36" i="39"/>
  <c r="V39" i="39"/>
  <c r="Z39" i="39"/>
  <c r="AB39" i="39" s="1"/>
  <c r="AK21" i="18"/>
  <c r="AO21" i="18"/>
  <c r="AQ21" i="18" s="1"/>
  <c r="J13" i="41"/>
  <c r="N13" i="41"/>
  <c r="P13" i="41" s="1"/>
  <c r="S27" i="41"/>
  <c r="Z27" i="41"/>
  <c r="AB27" i="41" s="1"/>
  <c r="S35" i="41"/>
  <c r="Z35" i="41"/>
  <c r="AB35" i="41" s="1"/>
  <c r="AO50" i="41"/>
  <c r="AQ50" i="41" s="1"/>
  <c r="AH50" i="41"/>
  <c r="S22" i="40"/>
  <c r="Z22" i="40"/>
  <c r="AB22" i="40" s="1"/>
  <c r="Y24" i="40"/>
  <c r="Z24" i="40"/>
  <c r="AB24" i="40" s="1"/>
  <c r="S30" i="40"/>
  <c r="Z30" i="40"/>
  <c r="AB30" i="40" s="1"/>
  <c r="Z39" i="40"/>
  <c r="AB39" i="40" s="1"/>
  <c r="S39" i="40"/>
  <c r="AO34" i="22"/>
  <c r="AQ34" i="22" s="1"/>
  <c r="AK34" i="22"/>
  <c r="M46" i="22"/>
  <c r="N46" i="22"/>
  <c r="AO42" i="18"/>
  <c r="AQ42" i="18" s="1"/>
  <c r="AH42" i="18"/>
  <c r="Z12" i="41"/>
  <c r="AB12" i="41" s="1"/>
  <c r="S12" i="41"/>
  <c r="Z30" i="23"/>
  <c r="AB30" i="23" s="1"/>
  <c r="V30" i="23"/>
  <c r="Z9" i="9"/>
  <c r="AB9" i="9" s="1"/>
  <c r="Z10" i="9"/>
  <c r="AB10" i="9" s="1"/>
  <c r="AK12" i="9"/>
  <c r="G13" i="9"/>
  <c r="AO14" i="9"/>
  <c r="AQ14" i="9" s="1"/>
  <c r="N21" i="9"/>
  <c r="P21" i="9" s="1"/>
  <c r="Z22" i="9"/>
  <c r="AB22" i="9" s="1"/>
  <c r="AO24" i="9"/>
  <c r="AQ24" i="9" s="1"/>
  <c r="AO26" i="9"/>
  <c r="AQ26" i="9" s="1"/>
  <c r="Z31" i="9"/>
  <c r="AB31" i="9" s="1"/>
  <c r="G33" i="9"/>
  <c r="G41" i="9"/>
  <c r="AO41" i="9"/>
  <c r="AQ41" i="9" s="1"/>
  <c r="V43" i="9"/>
  <c r="AO43" i="9"/>
  <c r="AQ43" i="9" s="1"/>
  <c r="S45" i="9"/>
  <c r="AH45" i="9"/>
  <c r="AK47" i="9"/>
  <c r="G49" i="9"/>
  <c r="N49" i="9"/>
  <c r="P49" i="9" s="1"/>
  <c r="AC52" i="9"/>
  <c r="AC8" i="39"/>
  <c r="AE8" i="39" s="1"/>
  <c r="AH12" i="39"/>
  <c r="AK15" i="39"/>
  <c r="AO15" i="39"/>
  <c r="AQ15" i="39" s="1"/>
  <c r="AH16" i="39"/>
  <c r="AH20" i="39"/>
  <c r="AK23" i="39"/>
  <c r="AO23" i="39"/>
  <c r="AQ23" i="39" s="1"/>
  <c r="Z40" i="39"/>
  <c r="AB40" i="39" s="1"/>
  <c r="S40" i="39"/>
  <c r="AO43" i="39"/>
  <c r="AQ43" i="39" s="1"/>
  <c r="AK46" i="39"/>
  <c r="AO46" i="39"/>
  <c r="AQ46" i="39" s="1"/>
  <c r="Z9" i="18"/>
  <c r="AB9" i="18" s="1"/>
  <c r="V9" i="18"/>
  <c r="AO10" i="18"/>
  <c r="AQ10" i="18" s="1"/>
  <c r="Z30" i="18"/>
  <c r="AB30" i="18" s="1"/>
  <c r="S30" i="18"/>
  <c r="AO39" i="18"/>
  <c r="AQ39" i="18" s="1"/>
  <c r="AH39" i="18"/>
  <c r="AO45" i="18"/>
  <c r="AQ45" i="18" s="1"/>
  <c r="AK45" i="18"/>
  <c r="AH23" i="41"/>
  <c r="AO23" i="41"/>
  <c r="AQ23" i="41" s="1"/>
  <c r="AH31" i="41"/>
  <c r="AO31" i="41"/>
  <c r="AQ31" i="41" s="1"/>
  <c r="AH39" i="41"/>
  <c r="AO39" i="41"/>
  <c r="AQ39" i="41" s="1"/>
  <c r="AH47" i="41"/>
  <c r="AO47" i="41"/>
  <c r="AQ47" i="41" s="1"/>
  <c r="G48" i="41"/>
  <c r="AC48" i="41"/>
  <c r="AE48" i="41" s="1"/>
  <c r="N48" i="41"/>
  <c r="P48" i="41" s="1"/>
  <c r="AH20" i="40"/>
  <c r="AO20" i="40"/>
  <c r="AQ20" i="40" s="1"/>
  <c r="V15" i="39"/>
  <c r="Z15" i="39"/>
  <c r="AB15" i="39" s="1"/>
  <c r="V23" i="39"/>
  <c r="Z23" i="39"/>
  <c r="AB23" i="39" s="1"/>
  <c r="J17" i="41"/>
  <c r="N17" i="41"/>
  <c r="P17" i="41" s="1"/>
  <c r="N13" i="9"/>
  <c r="P13" i="9" s="1"/>
  <c r="Z14" i="9"/>
  <c r="AB14" i="9" s="1"/>
  <c r="AO18" i="9"/>
  <c r="AQ18" i="9" s="1"/>
  <c r="AO28" i="9"/>
  <c r="AQ28" i="9" s="1"/>
  <c r="AC29" i="9"/>
  <c r="AE29" i="9" s="1"/>
  <c r="AO31" i="9"/>
  <c r="AQ31" i="9" s="1"/>
  <c r="Z32" i="9"/>
  <c r="AB32" i="9" s="1"/>
  <c r="AO32" i="9"/>
  <c r="AQ32" i="9" s="1"/>
  <c r="Z36" i="9"/>
  <c r="AB36" i="9" s="1"/>
  <c r="Z37" i="9"/>
  <c r="AB37" i="9" s="1"/>
  <c r="Z39" i="9"/>
  <c r="AB39" i="9" s="1"/>
  <c r="AO39" i="9"/>
  <c r="AQ39" i="9" s="1"/>
  <c r="N45" i="9"/>
  <c r="P45" i="9" s="1"/>
  <c r="AC45" i="9"/>
  <c r="AE45" i="9" s="1"/>
  <c r="AC47" i="9"/>
  <c r="Z52" i="9"/>
  <c r="AB52" i="9" s="1"/>
  <c r="N8" i="39"/>
  <c r="P8" i="39" s="1"/>
  <c r="AO10" i="39"/>
  <c r="AK10" i="39"/>
  <c r="Z12" i="39"/>
  <c r="AB12" i="39" s="1"/>
  <c r="S12" i="39"/>
  <c r="Z20" i="39"/>
  <c r="AB20" i="39" s="1"/>
  <c r="S20" i="39"/>
  <c r="S24" i="39"/>
  <c r="Z27" i="39"/>
  <c r="AB27" i="39" s="1"/>
  <c r="S27" i="39"/>
  <c r="AC30" i="39"/>
  <c r="Z31" i="39"/>
  <c r="AB31" i="39" s="1"/>
  <c r="S31" i="39"/>
  <c r="AO38" i="39"/>
  <c r="AQ38" i="39" s="1"/>
  <c r="AK38" i="39"/>
  <c r="AK39" i="39"/>
  <c r="AO39" i="39"/>
  <c r="AQ39" i="39" s="1"/>
  <c r="V21" i="18"/>
  <c r="Z21" i="18"/>
  <c r="AB21" i="18" s="1"/>
  <c r="Z22" i="18"/>
  <c r="AB22" i="18" s="1"/>
  <c r="AN24" i="18"/>
  <c r="AO24" i="18"/>
  <c r="AQ24" i="18" s="1"/>
  <c r="Z25" i="18"/>
  <c r="AB25" i="18" s="1"/>
  <c r="AC29" i="18"/>
  <c r="AE29" i="18" s="1"/>
  <c r="Z50" i="18"/>
  <c r="AB50" i="18" s="1"/>
  <c r="N9" i="41"/>
  <c r="P9" i="41" s="1"/>
  <c r="Z16" i="41"/>
  <c r="AB16" i="41" s="1"/>
  <c r="S16" i="41"/>
  <c r="M24" i="41"/>
  <c r="AC24" i="41"/>
  <c r="AE24" i="41" s="1"/>
  <c r="N24" i="41"/>
  <c r="M32" i="41"/>
  <c r="AC32" i="41"/>
  <c r="AE32" i="41" s="1"/>
  <c r="N32" i="41"/>
  <c r="P32" i="41" s="1"/>
  <c r="Z17" i="40"/>
  <c r="AB17" i="40" s="1"/>
  <c r="S17" i="40"/>
  <c r="AO16" i="22"/>
  <c r="AQ16" i="22" s="1"/>
  <c r="AH16" i="22"/>
  <c r="Z30" i="39"/>
  <c r="AB30" i="39" s="1"/>
  <c r="AO32" i="39"/>
  <c r="AQ32" i="39" s="1"/>
  <c r="AO34" i="39"/>
  <c r="AQ34" i="39" s="1"/>
  <c r="Z36" i="39"/>
  <c r="AB36" i="39" s="1"/>
  <c r="AC42" i="39"/>
  <c r="N47" i="39"/>
  <c r="P47" i="39" s="1"/>
  <c r="Z18" i="18"/>
  <c r="AB18" i="18" s="1"/>
  <c r="Z42" i="18"/>
  <c r="AB42" i="18" s="1"/>
  <c r="AO46" i="18"/>
  <c r="AQ46" i="18" s="1"/>
  <c r="G40" i="41"/>
  <c r="AC40" i="41"/>
  <c r="AE40" i="41" s="1"/>
  <c r="N40" i="41"/>
  <c r="P40" i="41" s="1"/>
  <c r="Y14" i="40"/>
  <c r="Z14" i="40"/>
  <c r="AB14" i="40" s="1"/>
  <c r="AC24" i="40"/>
  <c r="AE24" i="40" s="1"/>
  <c r="G24" i="40"/>
  <c r="Y38" i="40"/>
  <c r="Z38" i="40"/>
  <c r="AB38" i="40" s="1"/>
  <c r="S42" i="40"/>
  <c r="Z42" i="40"/>
  <c r="AB42" i="40" s="1"/>
  <c r="AO8" i="22"/>
  <c r="AQ8" i="22" s="1"/>
  <c r="AH8" i="22"/>
  <c r="N14" i="22"/>
  <c r="AC14" i="22"/>
  <c r="AE14" i="22" s="1"/>
  <c r="AO18" i="22"/>
  <c r="AQ18" i="22" s="1"/>
  <c r="AK18" i="22"/>
  <c r="S25" i="22"/>
  <c r="Z25" i="22"/>
  <c r="AB25" i="22" s="1"/>
  <c r="G34" i="22"/>
  <c r="AC34" i="22"/>
  <c r="AE34" i="22" s="1"/>
  <c r="N34" i="22"/>
  <c r="G49" i="22"/>
  <c r="AC49" i="22"/>
  <c r="Z26" i="20"/>
  <c r="AB26" i="20" s="1"/>
  <c r="V26" i="20"/>
  <c r="AC14" i="39"/>
  <c r="N16" i="39"/>
  <c r="AC16" i="39"/>
  <c r="AC18" i="39"/>
  <c r="AC22" i="39"/>
  <c r="Z26" i="39"/>
  <c r="AB26" i="39" s="1"/>
  <c r="AH27" i="39"/>
  <c r="AO28" i="39"/>
  <c r="AQ28" i="39" s="1"/>
  <c r="V30" i="39"/>
  <c r="AO30" i="39"/>
  <c r="AQ30" i="39" s="1"/>
  <c r="Z32" i="39"/>
  <c r="AB32" i="39" s="1"/>
  <c r="AH32" i="39"/>
  <c r="AK34" i="39"/>
  <c r="S36" i="39"/>
  <c r="AC38" i="39"/>
  <c r="Z42" i="39"/>
  <c r="AB42" i="39" s="1"/>
  <c r="S43" i="39"/>
  <c r="AH43" i="39"/>
  <c r="AO44" i="39"/>
  <c r="AQ44" i="39" s="1"/>
  <c r="AH7" i="18"/>
  <c r="AH10" i="18"/>
  <c r="AK13" i="18"/>
  <c r="N14" i="18"/>
  <c r="P14" i="18" s="1"/>
  <c r="Z15" i="18"/>
  <c r="AB15" i="18" s="1"/>
  <c r="AO15" i="18"/>
  <c r="AQ15" i="18" s="1"/>
  <c r="AO17" i="18"/>
  <c r="AQ17" i="18" s="1"/>
  <c r="G19" i="18"/>
  <c r="AO19" i="18"/>
  <c r="AQ19" i="18" s="1"/>
  <c r="G22" i="18"/>
  <c r="Z23" i="18"/>
  <c r="AB23" i="18" s="1"/>
  <c r="AH23" i="18"/>
  <c r="S25" i="18"/>
  <c r="AO25" i="18"/>
  <c r="AQ25" i="18" s="1"/>
  <c r="S27" i="18"/>
  <c r="N30" i="18"/>
  <c r="P30" i="18" s="1"/>
  <c r="AK33" i="18"/>
  <c r="Z35" i="18"/>
  <c r="AB35" i="18" s="1"/>
  <c r="AO35" i="18"/>
  <c r="AQ35" i="18" s="1"/>
  <c r="N37" i="18"/>
  <c r="AO37" i="18"/>
  <c r="AQ37" i="18" s="1"/>
  <c r="Z39" i="18"/>
  <c r="AB39" i="18" s="1"/>
  <c r="Z43" i="18"/>
  <c r="AB43" i="18" s="1"/>
  <c r="AO43" i="18"/>
  <c r="AQ43" i="18" s="1"/>
  <c r="G46" i="18"/>
  <c r="S47" i="18"/>
  <c r="AH47" i="18"/>
  <c r="Z49" i="18"/>
  <c r="AB49" i="18" s="1"/>
  <c r="AK49" i="18"/>
  <c r="S20" i="41"/>
  <c r="AC8" i="40"/>
  <c r="G8" i="40"/>
  <c r="Z8" i="40"/>
  <c r="AB8" i="40" s="1"/>
  <c r="AO21" i="40"/>
  <c r="AQ21" i="40" s="1"/>
  <c r="AH21" i="40"/>
  <c r="N25" i="40"/>
  <c r="Z25" i="40"/>
  <c r="AB25" i="40" s="1"/>
  <c r="S25" i="40"/>
  <c r="AQ25" i="40"/>
  <c r="AC40" i="40"/>
  <c r="AE40" i="40" s="1"/>
  <c r="G40" i="40"/>
  <c r="AO10" i="22"/>
  <c r="AQ10" i="22" s="1"/>
  <c r="AK10" i="22"/>
  <c r="AN13" i="22"/>
  <c r="AO13" i="22"/>
  <c r="AQ13" i="22" s="1"/>
  <c r="G18" i="22"/>
  <c r="AC18" i="22"/>
  <c r="AE18" i="22" s="1"/>
  <c r="N18" i="22"/>
  <c r="AN33" i="22"/>
  <c r="AO33" i="22"/>
  <c r="AQ33" i="22" s="1"/>
  <c r="N16" i="23"/>
  <c r="P16" i="23" s="1"/>
  <c r="Z23" i="23"/>
  <c r="AB23" i="23" s="1"/>
  <c r="S23" i="23"/>
  <c r="Z36" i="23"/>
  <c r="AB36" i="23" s="1"/>
  <c r="S36" i="23"/>
  <c r="AO42" i="23"/>
  <c r="AQ42" i="23" s="1"/>
  <c r="AK42" i="23"/>
  <c r="S49" i="23"/>
  <c r="Z49" i="23"/>
  <c r="AB49" i="23" s="1"/>
  <c r="AO24" i="39"/>
  <c r="AQ24" i="39" s="1"/>
  <c r="AO26" i="39"/>
  <c r="AQ26" i="39" s="1"/>
  <c r="Z28" i="39"/>
  <c r="AB28" i="39" s="1"/>
  <c r="AC34" i="39"/>
  <c r="Z38" i="39"/>
  <c r="AB38" i="39" s="1"/>
  <c r="AO40" i="39"/>
  <c r="AQ40" i="39" s="1"/>
  <c r="AO42" i="39"/>
  <c r="Z44" i="39"/>
  <c r="AB44" i="39" s="1"/>
  <c r="Z48" i="39"/>
  <c r="AB48" i="39" s="1"/>
  <c r="AO48" i="39"/>
  <c r="AQ48" i="39" s="1"/>
  <c r="AO50" i="39"/>
  <c r="AQ50" i="39" s="1"/>
  <c r="Z7" i="18"/>
  <c r="AB7" i="18" s="1"/>
  <c r="Z11" i="18"/>
  <c r="AB11" i="18" s="1"/>
  <c r="AO11" i="18"/>
  <c r="AQ11" i="18" s="1"/>
  <c r="Z17" i="18"/>
  <c r="AB17" i="18" s="1"/>
  <c r="AC18" i="18"/>
  <c r="AE18" i="18" s="1"/>
  <c r="Z19" i="18"/>
  <c r="AB19" i="18" s="1"/>
  <c r="AO31" i="18"/>
  <c r="AQ31" i="18" s="1"/>
  <c r="AK37" i="18"/>
  <c r="Z41" i="18"/>
  <c r="AB41" i="18" s="1"/>
  <c r="AO41" i="18"/>
  <c r="AQ41" i="18" s="1"/>
  <c r="Z51" i="18"/>
  <c r="AB51" i="18" s="1"/>
  <c r="AO51" i="18"/>
  <c r="AQ51" i="18" s="1"/>
  <c r="G9" i="41"/>
  <c r="AH49" i="41"/>
  <c r="AO49" i="41"/>
  <c r="AQ49" i="41" s="1"/>
  <c r="AO7" i="40"/>
  <c r="AQ7" i="40" s="1"/>
  <c r="AK7" i="40"/>
  <c r="AO13" i="40"/>
  <c r="AH13" i="40"/>
  <c r="V23" i="40"/>
  <c r="Z23" i="40"/>
  <c r="AB23" i="40" s="1"/>
  <c r="V31" i="40"/>
  <c r="Z31" i="40"/>
  <c r="AB31" i="40" s="1"/>
  <c r="Z41" i="40"/>
  <c r="AB41" i="40" s="1"/>
  <c r="S41" i="40"/>
  <c r="Z52" i="40"/>
  <c r="AB52" i="40" s="1"/>
  <c r="V52" i="40"/>
  <c r="AN17" i="22"/>
  <c r="AO17" i="22"/>
  <c r="AQ17" i="22" s="1"/>
  <c r="AO32" i="22"/>
  <c r="AH32" i="22"/>
  <c r="AC8" i="23"/>
  <c r="N8" i="23"/>
  <c r="P8" i="23" s="1"/>
  <c r="Z15" i="23"/>
  <c r="AB15" i="23" s="1"/>
  <c r="V15" i="23"/>
  <c r="Z15" i="40"/>
  <c r="AB15" i="40" s="1"/>
  <c r="S15" i="40"/>
  <c r="Z16" i="40"/>
  <c r="AB16" i="40" s="1"/>
  <c r="AO23" i="40"/>
  <c r="AQ23" i="40" s="1"/>
  <c r="Z32" i="40"/>
  <c r="AB32" i="40" s="1"/>
  <c r="AO37" i="40"/>
  <c r="AQ37" i="40" s="1"/>
  <c r="AO39" i="40"/>
  <c r="AQ39" i="40" s="1"/>
  <c r="AK39" i="40"/>
  <c r="Z40" i="40"/>
  <c r="AB40" i="40" s="1"/>
  <c r="N47" i="40"/>
  <c r="AO47" i="40"/>
  <c r="AQ47" i="40" s="1"/>
  <c r="S50" i="40"/>
  <c r="Z50" i="40"/>
  <c r="AB50" i="40" s="1"/>
  <c r="AC8" i="22"/>
  <c r="S21" i="22"/>
  <c r="Z21" i="22"/>
  <c r="AB21" i="22" s="1"/>
  <c r="Z30" i="22"/>
  <c r="AB30" i="22" s="1"/>
  <c r="V30" i="22"/>
  <c r="AQ50" i="22"/>
  <c r="Z7" i="23"/>
  <c r="AB7" i="23" s="1"/>
  <c r="V7" i="23"/>
  <c r="N9" i="23"/>
  <c r="N24" i="23"/>
  <c r="P24" i="23" s="1"/>
  <c r="G24" i="23"/>
  <c r="AH16" i="21"/>
  <c r="AO16" i="21"/>
  <c r="AQ16" i="21" s="1"/>
  <c r="Z39" i="21"/>
  <c r="AB39" i="21" s="1"/>
  <c r="V39" i="21"/>
  <c r="AN52" i="20"/>
  <c r="AO52" i="20"/>
  <c r="AQ52" i="20" s="1"/>
  <c r="AC32" i="16"/>
  <c r="AE32" i="16" s="1"/>
  <c r="G32" i="16"/>
  <c r="Z12" i="40"/>
  <c r="AB12" i="40" s="1"/>
  <c r="Z21" i="40"/>
  <c r="AB21" i="40" s="1"/>
  <c r="AK23" i="40"/>
  <c r="Z27" i="40"/>
  <c r="AB27" i="40" s="1"/>
  <c r="Z29" i="40"/>
  <c r="AB29" i="40" s="1"/>
  <c r="AO36" i="40"/>
  <c r="AQ36" i="40" s="1"/>
  <c r="AH37" i="40"/>
  <c r="N43" i="40"/>
  <c r="AC43" i="40"/>
  <c r="AK47" i="40"/>
  <c r="AO49" i="40"/>
  <c r="AQ49" i="40" s="1"/>
  <c r="Z9" i="22"/>
  <c r="AB9" i="22" s="1"/>
  <c r="AC12" i="22"/>
  <c r="Z20" i="22"/>
  <c r="AB20" i="22" s="1"/>
  <c r="S20" i="22"/>
  <c r="AO22" i="22"/>
  <c r="AQ22" i="22" s="1"/>
  <c r="AK22" i="22"/>
  <c r="AC31" i="22"/>
  <c r="AE31" i="22" s="1"/>
  <c r="G31" i="22"/>
  <c r="Z37" i="22"/>
  <c r="AB37" i="22" s="1"/>
  <c r="N41" i="22"/>
  <c r="P41" i="22" s="1"/>
  <c r="AO7" i="23"/>
  <c r="AQ7" i="23" s="1"/>
  <c r="Z9" i="23"/>
  <c r="AB9" i="23" s="1"/>
  <c r="AO11" i="23"/>
  <c r="AQ11" i="23" s="1"/>
  <c r="AH18" i="23"/>
  <c r="AO18" i="23"/>
  <c r="AQ18" i="23" s="1"/>
  <c r="Z19" i="23"/>
  <c r="AB19" i="23" s="1"/>
  <c r="N20" i="23"/>
  <c r="P20" i="23" s="1"/>
  <c r="G20" i="23"/>
  <c r="Z26" i="23"/>
  <c r="AB26" i="23" s="1"/>
  <c r="S27" i="23"/>
  <c r="Z32" i="23"/>
  <c r="AB32" i="23" s="1"/>
  <c r="Z34" i="23"/>
  <c r="AB34" i="23" s="1"/>
  <c r="AO40" i="23"/>
  <c r="AQ40" i="23" s="1"/>
  <c r="AH40" i="23"/>
  <c r="V43" i="23"/>
  <c r="Z43" i="23"/>
  <c r="AB43" i="23" s="1"/>
  <c r="AO47" i="23"/>
  <c r="AQ47" i="23" s="1"/>
  <c r="AH47" i="23"/>
  <c r="AO7" i="21"/>
  <c r="AQ7" i="21" s="1"/>
  <c r="AH7" i="21"/>
  <c r="S15" i="21"/>
  <c r="G21" i="21"/>
  <c r="AC21" i="21"/>
  <c r="AE21" i="21" s="1"/>
  <c r="N21" i="21"/>
  <c r="Z21" i="16"/>
  <c r="AB21" i="16" s="1"/>
  <c r="S21" i="16"/>
  <c r="Z11" i="40"/>
  <c r="AB11" i="40" s="1"/>
  <c r="AO12" i="40"/>
  <c r="AQ12" i="40" s="1"/>
  <c r="AO17" i="40"/>
  <c r="AQ17" i="40" s="1"/>
  <c r="AC32" i="40"/>
  <c r="AO32" i="40"/>
  <c r="AQ32" i="40" s="1"/>
  <c r="Z47" i="40"/>
  <c r="AB47" i="40" s="1"/>
  <c r="AC47" i="40"/>
  <c r="AE47" i="40" s="1"/>
  <c r="Z8" i="22"/>
  <c r="AB8" i="22" s="1"/>
  <c r="S8" i="22"/>
  <c r="AC11" i="22"/>
  <c r="AE11" i="22" s="1"/>
  <c r="G11" i="22"/>
  <c r="AO12" i="22"/>
  <c r="AQ12" i="22" s="1"/>
  <c r="AH12" i="22"/>
  <c r="AC15" i="22"/>
  <c r="AE15" i="22" s="1"/>
  <c r="AO24" i="22"/>
  <c r="AQ24" i="22" s="1"/>
  <c r="AH24" i="22"/>
  <c r="AK29" i="22"/>
  <c r="AO29" i="22"/>
  <c r="AQ29" i="22" s="1"/>
  <c r="AO30" i="22"/>
  <c r="AQ30" i="22" s="1"/>
  <c r="AK30" i="22"/>
  <c r="AC16" i="23"/>
  <c r="AE16" i="23" s="1"/>
  <c r="V18" i="23"/>
  <c r="Z18" i="23"/>
  <c r="AB18" i="23" s="1"/>
  <c r="AO19" i="23"/>
  <c r="AQ19" i="23" s="1"/>
  <c r="AC35" i="23"/>
  <c r="AE35" i="23" s="1"/>
  <c r="Z35" i="23"/>
  <c r="AB35" i="23" s="1"/>
  <c r="S35" i="23"/>
  <c r="V41" i="23"/>
  <c r="Z41" i="23"/>
  <c r="AB41" i="23" s="1"/>
  <c r="Z13" i="21"/>
  <c r="AB13" i="21" s="1"/>
  <c r="V13" i="21"/>
  <c r="AO16" i="20"/>
  <c r="AQ16" i="20" s="1"/>
  <c r="AH16" i="20"/>
  <c r="G30" i="20"/>
  <c r="AC30" i="20"/>
  <c r="N30" i="20"/>
  <c r="AO29" i="16"/>
  <c r="AQ29" i="16" s="1"/>
  <c r="AH29" i="16"/>
  <c r="AO26" i="20"/>
  <c r="AQ26" i="20" s="1"/>
  <c r="AK26" i="20"/>
  <c r="Z11" i="16"/>
  <c r="AB11" i="16" s="1"/>
  <c r="S11" i="16"/>
  <c r="AO11" i="16"/>
  <c r="AH11" i="16"/>
  <c r="AO15" i="16"/>
  <c r="AQ15" i="16" s="1"/>
  <c r="AH15" i="16"/>
  <c r="AC21" i="16"/>
  <c r="AC29" i="16"/>
  <c r="Z37" i="16"/>
  <c r="AB37" i="16" s="1"/>
  <c r="S37" i="16"/>
  <c r="AO22" i="38"/>
  <c r="AQ22" i="38" s="1"/>
  <c r="AH22" i="38"/>
  <c r="N27" i="38"/>
  <c r="P27" i="38" s="1"/>
  <c r="G27" i="38"/>
  <c r="S33" i="38"/>
  <c r="Z33" i="38"/>
  <c r="AB33" i="38" s="1"/>
  <c r="S45" i="38"/>
  <c r="Z45" i="38"/>
  <c r="AB45" i="38" s="1"/>
  <c r="Z16" i="22"/>
  <c r="Z22" i="22"/>
  <c r="AB22" i="22" s="1"/>
  <c r="Z24" i="22"/>
  <c r="AB24" i="22" s="1"/>
  <c r="AO26" i="22"/>
  <c r="AQ26" i="22" s="1"/>
  <c r="AC27" i="22"/>
  <c r="AE27" i="22" s="1"/>
  <c r="AO28" i="22"/>
  <c r="AQ28" i="22" s="1"/>
  <c r="N30" i="22"/>
  <c r="AC30" i="22"/>
  <c r="AE30" i="22" s="1"/>
  <c r="Z32" i="22"/>
  <c r="AO36" i="22"/>
  <c r="AQ36" i="22" s="1"/>
  <c r="AC37" i="22"/>
  <c r="AE37" i="22" s="1"/>
  <c r="N37" i="22"/>
  <c r="P37" i="22" s="1"/>
  <c r="N38" i="22"/>
  <c r="AO41" i="22"/>
  <c r="AQ41" i="22" s="1"/>
  <c r="AC42" i="22"/>
  <c r="Z44" i="22"/>
  <c r="AB44" i="22" s="1"/>
  <c r="Z46" i="22"/>
  <c r="AB46" i="22" s="1"/>
  <c r="AO49" i="22"/>
  <c r="AQ49" i="22" s="1"/>
  <c r="Z8" i="23"/>
  <c r="AB8" i="23" s="1"/>
  <c r="N12" i="23"/>
  <c r="P12" i="23" s="1"/>
  <c r="AO28" i="23"/>
  <c r="AQ28" i="23" s="1"/>
  <c r="Z46" i="23"/>
  <c r="AB46" i="23" s="1"/>
  <c r="V46" i="23"/>
  <c r="AC11" i="21"/>
  <c r="N36" i="21"/>
  <c r="N43" i="21"/>
  <c r="AO49" i="21"/>
  <c r="AQ49" i="21" s="1"/>
  <c r="AH49" i="21"/>
  <c r="AO18" i="20"/>
  <c r="AQ18" i="20" s="1"/>
  <c r="AK18" i="20"/>
  <c r="Z21" i="20"/>
  <c r="AB21" i="20" s="1"/>
  <c r="Z24" i="20"/>
  <c r="AB24" i="20" s="1"/>
  <c r="S24" i="20"/>
  <c r="Z37" i="20"/>
  <c r="AB37" i="20" s="1"/>
  <c r="AK13" i="16"/>
  <c r="M26" i="38"/>
  <c r="AC26" i="38"/>
  <c r="AE26" i="38" s="1"/>
  <c r="S29" i="38"/>
  <c r="Z29" i="38"/>
  <c r="AB29" i="38" s="1"/>
  <c r="AB35" i="38"/>
  <c r="AO9" i="40"/>
  <c r="AQ9" i="40" s="1"/>
  <c r="Z13" i="40"/>
  <c r="AB13" i="40" s="1"/>
  <c r="AQ13" i="40"/>
  <c r="AO15" i="40"/>
  <c r="AQ15" i="40" s="1"/>
  <c r="AC16" i="40"/>
  <c r="AE16" i="40" s="1"/>
  <c r="Z19" i="40"/>
  <c r="AB19" i="40" s="1"/>
  <c r="AO29" i="40"/>
  <c r="AQ29" i="40" s="1"/>
  <c r="Z33" i="40"/>
  <c r="AB33" i="40" s="1"/>
  <c r="AO41" i="40"/>
  <c r="AQ41" i="40" s="1"/>
  <c r="Z43" i="40"/>
  <c r="AB43" i="40" s="1"/>
  <c r="AO43" i="40"/>
  <c r="AQ43" i="40" s="1"/>
  <c r="AC49" i="40"/>
  <c r="Z10" i="22"/>
  <c r="AB10" i="22" s="1"/>
  <c r="Z12" i="22"/>
  <c r="AB12" i="22" s="1"/>
  <c r="S16" i="22"/>
  <c r="AC20" i="22"/>
  <c r="V22" i="22"/>
  <c r="S24" i="22"/>
  <c r="Z26" i="22"/>
  <c r="AB26" i="22" s="1"/>
  <c r="AK26" i="22"/>
  <c r="G27" i="22"/>
  <c r="Z28" i="22"/>
  <c r="AB28" i="22" s="1"/>
  <c r="AH28" i="22"/>
  <c r="S32" i="22"/>
  <c r="Z36" i="22"/>
  <c r="AB36" i="22" s="1"/>
  <c r="Z38" i="22"/>
  <c r="AB38" i="22" s="1"/>
  <c r="V44" i="22"/>
  <c r="Z45" i="22"/>
  <c r="AB45" i="22" s="1"/>
  <c r="N49" i="22"/>
  <c r="P49" i="22" s="1"/>
  <c r="AH11" i="23"/>
  <c r="S19" i="23"/>
  <c r="AH19" i="23"/>
  <c r="Z28" i="23"/>
  <c r="AB28" i="23" s="1"/>
  <c r="AO32" i="23"/>
  <c r="AQ32" i="23" s="1"/>
  <c r="S34" i="23"/>
  <c r="AO34" i="23"/>
  <c r="AQ34" i="23" s="1"/>
  <c r="N36" i="23"/>
  <c r="Z38" i="23"/>
  <c r="AB38" i="23" s="1"/>
  <c r="AH39" i="23"/>
  <c r="Z40" i="23"/>
  <c r="AB40" i="23" s="1"/>
  <c r="N44" i="23"/>
  <c r="M44" i="23"/>
  <c r="AO50" i="23"/>
  <c r="AQ50" i="23" s="1"/>
  <c r="AK50" i="23"/>
  <c r="AC31" i="21"/>
  <c r="AO52" i="21"/>
  <c r="AQ52" i="21" s="1"/>
  <c r="AK52" i="21"/>
  <c r="AO20" i="20"/>
  <c r="AQ20" i="20" s="1"/>
  <c r="AH20" i="20"/>
  <c r="AH28" i="20"/>
  <c r="AC36" i="20"/>
  <c r="AO40" i="20"/>
  <c r="AQ40" i="20" s="1"/>
  <c r="AH40" i="20"/>
  <c r="Z41" i="16"/>
  <c r="AB41" i="16" s="1"/>
  <c r="S41" i="16"/>
  <c r="AC43" i="23"/>
  <c r="AO43" i="23"/>
  <c r="AQ43" i="23" s="1"/>
  <c r="Z44" i="23"/>
  <c r="AB44" i="23" s="1"/>
  <c r="AO48" i="23"/>
  <c r="AQ48" i="23" s="1"/>
  <c r="Z9" i="21"/>
  <c r="AB9" i="21" s="1"/>
  <c r="Z11" i="21"/>
  <c r="AB11" i="21" s="1"/>
  <c r="AO13" i="21"/>
  <c r="AQ13" i="21" s="1"/>
  <c r="AC14" i="21"/>
  <c r="AE14" i="21" s="1"/>
  <c r="AO15" i="21"/>
  <c r="N17" i="21"/>
  <c r="AC17" i="21"/>
  <c r="AE17" i="21" s="1"/>
  <c r="Z19" i="21"/>
  <c r="AB19" i="21" s="1"/>
  <c r="AH35" i="21"/>
  <c r="AO8" i="20"/>
  <c r="AQ8" i="20" s="1"/>
  <c r="AH8" i="20"/>
  <c r="AO10" i="20"/>
  <c r="AQ10" i="20" s="1"/>
  <c r="AK10" i="20"/>
  <c r="AC24" i="20"/>
  <c r="Z28" i="20"/>
  <c r="AB28" i="20" s="1"/>
  <c r="S28" i="20"/>
  <c r="AH33" i="20"/>
  <c r="AO33" i="20"/>
  <c r="AQ33" i="20" s="1"/>
  <c r="V38" i="20"/>
  <c r="Z42" i="20"/>
  <c r="AB42" i="20" s="1"/>
  <c r="AO43" i="20"/>
  <c r="AQ43" i="20" s="1"/>
  <c r="AH48" i="20"/>
  <c r="Z9" i="16"/>
  <c r="AB9" i="16" s="1"/>
  <c r="V9" i="16"/>
  <c r="AC19" i="16"/>
  <c r="S42" i="16"/>
  <c r="Z42" i="16"/>
  <c r="AB42" i="16" s="1"/>
  <c r="AO43" i="16"/>
  <c r="AQ43" i="16" s="1"/>
  <c r="AK43" i="16"/>
  <c r="AH48" i="16"/>
  <c r="AO48" i="16"/>
  <c r="AQ48" i="16" s="1"/>
  <c r="Z8" i="38"/>
  <c r="AB8" i="38" s="1"/>
  <c r="S8" i="38"/>
  <c r="AC8" i="38"/>
  <c r="AO44" i="23"/>
  <c r="AQ44" i="23" s="1"/>
  <c r="Z50" i="23"/>
  <c r="AB50" i="23" s="1"/>
  <c r="Z7" i="21"/>
  <c r="AB7" i="21" s="1"/>
  <c r="AO9" i="21"/>
  <c r="AQ9" i="21" s="1"/>
  <c r="AO11" i="21"/>
  <c r="AQ11" i="21" s="1"/>
  <c r="Z17" i="21"/>
  <c r="AB17" i="21" s="1"/>
  <c r="AO17" i="21"/>
  <c r="AQ17" i="21" s="1"/>
  <c r="AC18" i="21"/>
  <c r="AE18" i="21" s="1"/>
  <c r="AO19" i="21"/>
  <c r="AQ19" i="21" s="1"/>
  <c r="AO20" i="21"/>
  <c r="AQ20" i="21" s="1"/>
  <c r="N41" i="21"/>
  <c r="N44" i="21"/>
  <c r="P44" i="21" s="1"/>
  <c r="Z47" i="21"/>
  <c r="AB47" i="21" s="1"/>
  <c r="AO12" i="20"/>
  <c r="AQ12" i="20" s="1"/>
  <c r="AH12" i="20"/>
  <c r="AO14" i="20"/>
  <c r="AQ14" i="20" s="1"/>
  <c r="AK14" i="20"/>
  <c r="Z22" i="20"/>
  <c r="AB22" i="20" s="1"/>
  <c r="V25" i="20"/>
  <c r="Z25" i="20"/>
  <c r="AB25" i="20" s="1"/>
  <c r="AO29" i="20"/>
  <c r="AQ29" i="20" s="1"/>
  <c r="Z32" i="20"/>
  <c r="AB32" i="20" s="1"/>
  <c r="G13" i="16"/>
  <c r="AC13" i="16"/>
  <c r="AE13" i="16" s="1"/>
  <c r="N13" i="16"/>
  <c r="AO35" i="16"/>
  <c r="AQ35" i="16" s="1"/>
  <c r="AH35" i="16"/>
  <c r="Z39" i="16"/>
  <c r="AB39" i="16" s="1"/>
  <c r="V39" i="16"/>
  <c r="AO41" i="16"/>
  <c r="AQ41" i="16" s="1"/>
  <c r="AH41" i="16"/>
  <c r="Z10" i="38"/>
  <c r="AB10" i="38" s="1"/>
  <c r="V10" i="38"/>
  <c r="Z22" i="38"/>
  <c r="AB22" i="38" s="1"/>
  <c r="S22" i="38"/>
  <c r="Z34" i="20"/>
  <c r="AB34" i="20" s="1"/>
  <c r="AO34" i="20"/>
  <c r="AQ34" i="20" s="1"/>
  <c r="AO36" i="20"/>
  <c r="AQ36" i="20" s="1"/>
  <c r="AO42" i="20"/>
  <c r="AQ42" i="20" s="1"/>
  <c r="AK42" i="20"/>
  <c r="AO44" i="20"/>
  <c r="AQ44" i="20" s="1"/>
  <c r="Z46" i="20"/>
  <c r="AB46" i="20" s="1"/>
  <c r="S46" i="20"/>
  <c r="N47" i="20"/>
  <c r="P47" i="20" s="1"/>
  <c r="AO7" i="16"/>
  <c r="AQ7" i="16" s="1"/>
  <c r="AC11" i="16"/>
  <c r="Z13" i="16"/>
  <c r="AB13" i="16" s="1"/>
  <c r="N17" i="16"/>
  <c r="AC17" i="16"/>
  <c r="AE17" i="16" s="1"/>
  <c r="Z19" i="16"/>
  <c r="AB19" i="16" s="1"/>
  <c r="AO25" i="16"/>
  <c r="AQ25" i="16" s="1"/>
  <c r="Z27" i="16"/>
  <c r="AB27" i="16" s="1"/>
  <c r="AC28" i="16"/>
  <c r="AE28" i="16" s="1"/>
  <c r="N31" i="16"/>
  <c r="AC31" i="16"/>
  <c r="Z33" i="16"/>
  <c r="S33" i="16"/>
  <c r="N35" i="16"/>
  <c r="N42" i="38"/>
  <c r="AC42" i="38"/>
  <c r="AE42" i="38" s="1"/>
  <c r="Z44" i="38"/>
  <c r="AB44" i="38" s="1"/>
  <c r="S44" i="38"/>
  <c r="Z21" i="21"/>
  <c r="AB21" i="21" s="1"/>
  <c r="AO21" i="21"/>
  <c r="AQ21" i="21" s="1"/>
  <c r="AO37" i="21"/>
  <c r="AQ37" i="21" s="1"/>
  <c r="AO39" i="21"/>
  <c r="AQ39" i="21" s="1"/>
  <c r="AC40" i="21"/>
  <c r="AE40" i="21" s="1"/>
  <c r="N40" i="21"/>
  <c r="P40" i="21" s="1"/>
  <c r="AO45" i="21"/>
  <c r="AQ45" i="21" s="1"/>
  <c r="AO47" i="21"/>
  <c r="AQ47" i="21" s="1"/>
  <c r="N48" i="21"/>
  <c r="P48" i="21" s="1"/>
  <c r="Z49" i="21"/>
  <c r="AB49" i="21" s="1"/>
  <c r="Z52" i="21"/>
  <c r="AB52" i="21" s="1"/>
  <c r="Z8" i="20"/>
  <c r="AB8" i="20" s="1"/>
  <c r="Z10" i="20"/>
  <c r="AB10" i="20" s="1"/>
  <c r="Z12" i="20"/>
  <c r="AB12" i="20" s="1"/>
  <c r="Z14" i="20"/>
  <c r="AB14" i="20" s="1"/>
  <c r="Z16" i="20"/>
  <c r="AB16" i="20" s="1"/>
  <c r="Z18" i="20"/>
  <c r="AB18" i="20" s="1"/>
  <c r="Z20" i="20"/>
  <c r="AB20" i="20" s="1"/>
  <c r="AO22" i="20"/>
  <c r="AQ22" i="20" s="1"/>
  <c r="AO24" i="20"/>
  <c r="AQ24" i="20" s="1"/>
  <c r="AC28" i="20"/>
  <c r="Z30" i="20"/>
  <c r="AB30" i="20" s="1"/>
  <c r="AO30" i="20"/>
  <c r="AQ30" i="20" s="1"/>
  <c r="AC31" i="20"/>
  <c r="AE31" i="20" s="1"/>
  <c r="AO32" i="20"/>
  <c r="AQ32" i="20" s="1"/>
  <c r="N34" i="20"/>
  <c r="V34" i="20"/>
  <c r="AC34" i="20"/>
  <c r="AE34" i="20" s="1"/>
  <c r="AK34" i="20"/>
  <c r="Z36" i="20"/>
  <c r="AB36" i="20" s="1"/>
  <c r="AH36" i="20"/>
  <c r="AO38" i="20"/>
  <c r="AQ38" i="20" s="1"/>
  <c r="AC40" i="20"/>
  <c r="Z40" i="20"/>
  <c r="AB40" i="20" s="1"/>
  <c r="S40" i="20"/>
  <c r="AH44" i="20"/>
  <c r="G47" i="20"/>
  <c r="AK50" i="20"/>
  <c r="AH7" i="16"/>
  <c r="AC10" i="16"/>
  <c r="AE10" i="16" s="1"/>
  <c r="V13" i="16"/>
  <c r="AC14" i="16"/>
  <c r="AE14" i="16" s="1"/>
  <c r="S15" i="16"/>
  <c r="S19" i="16"/>
  <c r="AH25" i="16"/>
  <c r="S27" i="16"/>
  <c r="G28" i="16"/>
  <c r="Z29" i="16"/>
  <c r="S29" i="16"/>
  <c r="AO30" i="16"/>
  <c r="AQ30" i="16" s="1"/>
  <c r="Z35" i="16"/>
  <c r="AB35" i="16" s="1"/>
  <c r="S35" i="16"/>
  <c r="AC44" i="16"/>
  <c r="AE44" i="16" s="1"/>
  <c r="G44" i="16"/>
  <c r="AO49" i="16"/>
  <c r="AQ49" i="16" s="1"/>
  <c r="AH49" i="16"/>
  <c r="AN21" i="38"/>
  <c r="AO21" i="38"/>
  <c r="AQ21" i="38" s="1"/>
  <c r="AO41" i="38"/>
  <c r="AQ41" i="38" s="1"/>
  <c r="AO44" i="38"/>
  <c r="AQ44" i="38" s="1"/>
  <c r="AH44" i="38"/>
  <c r="AC50" i="38"/>
  <c r="N50" i="38"/>
  <c r="G50" i="38"/>
  <c r="Z50" i="38"/>
  <c r="AB50" i="38" s="1"/>
  <c r="S50" i="38"/>
  <c r="Z31" i="16"/>
  <c r="AB31" i="16" s="1"/>
  <c r="AO31" i="16"/>
  <c r="AQ31" i="16" s="1"/>
  <c r="AC37" i="16"/>
  <c r="Z38" i="16"/>
  <c r="AB38" i="16" s="1"/>
  <c r="Z43" i="16"/>
  <c r="AB43" i="16" s="1"/>
  <c r="Z49" i="16"/>
  <c r="AB49" i="16" s="1"/>
  <c r="S49" i="16"/>
  <c r="Z52" i="16"/>
  <c r="AB52" i="16" s="1"/>
  <c r="N7" i="38"/>
  <c r="P7" i="38" s="1"/>
  <c r="G7" i="38"/>
  <c r="AO8" i="38"/>
  <c r="AQ8" i="38" s="1"/>
  <c r="AH8" i="38"/>
  <c r="AC12" i="38"/>
  <c r="AO13" i="38"/>
  <c r="AQ13" i="38" s="1"/>
  <c r="AC15" i="38"/>
  <c r="AE15" i="38" s="1"/>
  <c r="AB34" i="38"/>
  <c r="AO38" i="38"/>
  <c r="AQ38" i="38" s="1"/>
  <c r="AK38" i="38"/>
  <c r="AO46" i="20"/>
  <c r="AQ46" i="20" s="1"/>
  <c r="Z50" i="20"/>
  <c r="AB50" i="20" s="1"/>
  <c r="Z17" i="16"/>
  <c r="AB17" i="16" s="1"/>
  <c r="AO17" i="16"/>
  <c r="AQ17" i="16" s="1"/>
  <c r="AO19" i="16"/>
  <c r="AQ19" i="16" s="1"/>
  <c r="Z23" i="16"/>
  <c r="AB23" i="16" s="1"/>
  <c r="AO23" i="16"/>
  <c r="AQ23" i="16" s="1"/>
  <c r="AC25" i="16"/>
  <c r="AO27" i="16"/>
  <c r="AQ27" i="16" s="1"/>
  <c r="AO37" i="16"/>
  <c r="AQ37" i="16" s="1"/>
  <c r="AC41" i="16"/>
  <c r="N10" i="38"/>
  <c r="N18" i="38"/>
  <c r="AO18" i="38"/>
  <c r="AQ18" i="38" s="1"/>
  <c r="AH18" i="38"/>
  <c r="Z26" i="38"/>
  <c r="AB26" i="38" s="1"/>
  <c r="AO36" i="38"/>
  <c r="AQ36" i="38" s="1"/>
  <c r="Z37" i="38"/>
  <c r="AB37" i="38" s="1"/>
  <c r="AO40" i="38"/>
  <c r="AQ40" i="38" s="1"/>
  <c r="AH40" i="38"/>
  <c r="AC47" i="38"/>
  <c r="AE47" i="38" s="1"/>
  <c r="G47" i="38"/>
  <c r="Z14" i="38"/>
  <c r="AB14" i="38" s="1"/>
  <c r="AO33" i="38"/>
  <c r="AQ33" i="38" s="1"/>
  <c r="AO35" i="38"/>
  <c r="AQ35" i="38" s="1"/>
  <c r="Z36" i="38"/>
  <c r="AB36" i="38" s="1"/>
  <c r="Z38" i="38"/>
  <c r="AB38" i="38" s="1"/>
  <c r="Z40" i="38"/>
  <c r="AB40" i="38" s="1"/>
  <c r="Z46" i="38"/>
  <c r="AB46" i="38" s="1"/>
  <c r="Z45" i="16"/>
  <c r="AB45" i="16" s="1"/>
  <c r="AO45" i="16"/>
  <c r="AQ45" i="16" s="1"/>
  <c r="AO47" i="16"/>
  <c r="AQ47" i="16" s="1"/>
  <c r="V14" i="38"/>
  <c r="S26" i="38"/>
  <c r="G31" i="38"/>
  <c r="AC34" i="38"/>
  <c r="S40" i="38"/>
  <c r="V46" i="38"/>
  <c r="AO46" i="38"/>
  <c r="AQ46" i="38" s="1"/>
  <c r="AC52" i="38"/>
  <c r="AE52" i="38" s="1"/>
  <c r="AE41" i="18"/>
  <c r="P36" i="21"/>
  <c r="AE9" i="18"/>
  <c r="P24" i="41"/>
  <c r="P11" i="23"/>
  <c r="AE43" i="23"/>
  <c r="P16" i="39"/>
  <c r="AE16" i="39"/>
  <c r="P48" i="22"/>
  <c r="AE49" i="22"/>
  <c r="AE8" i="23"/>
  <c r="AC8" i="9"/>
  <c r="AD14" i="9"/>
  <c r="O14" i="9"/>
  <c r="P14" i="9" s="1"/>
  <c r="Z20" i="9"/>
  <c r="AB20" i="9" s="1"/>
  <c r="AC24" i="9"/>
  <c r="AE24" i="9" s="1"/>
  <c r="Z28" i="9"/>
  <c r="AB28" i="9" s="1"/>
  <c r="AC35" i="9"/>
  <c r="AE35" i="9" s="1"/>
  <c r="N35" i="9"/>
  <c r="G35" i="9"/>
  <c r="AC36" i="9"/>
  <c r="AE36" i="9" s="1"/>
  <c r="Z42" i="9"/>
  <c r="AB42" i="9" s="1"/>
  <c r="S42" i="9"/>
  <c r="Z46" i="9"/>
  <c r="AB46" i="9" s="1"/>
  <c r="S46" i="9"/>
  <c r="Z50" i="9"/>
  <c r="AB50" i="9" s="1"/>
  <c r="S50" i="9"/>
  <c r="AD14" i="39"/>
  <c r="O14" i="39"/>
  <c r="G19" i="39"/>
  <c r="AC19" i="39"/>
  <c r="AE19" i="39" s="1"/>
  <c r="N19" i="39"/>
  <c r="P19" i="39" s="1"/>
  <c r="AC49" i="18"/>
  <c r="AE49" i="18" s="1"/>
  <c r="J49" i="18"/>
  <c r="AC7" i="9"/>
  <c r="AE7" i="9" s="1"/>
  <c r="N7" i="9"/>
  <c r="P7" i="9" s="1"/>
  <c r="AD8" i="9"/>
  <c r="AO8" i="9"/>
  <c r="AQ8" i="9" s="1"/>
  <c r="AC10" i="9"/>
  <c r="G11" i="9"/>
  <c r="G14" i="9"/>
  <c r="AC15" i="9"/>
  <c r="AE15" i="9" s="1"/>
  <c r="N15" i="9"/>
  <c r="P15" i="9" s="1"/>
  <c r="AD16" i="9"/>
  <c r="AO16" i="9"/>
  <c r="AQ16" i="9" s="1"/>
  <c r="AO19" i="9"/>
  <c r="AQ19" i="9" s="1"/>
  <c r="Z7" i="9"/>
  <c r="AB7" i="9" s="1"/>
  <c r="Z8" i="9"/>
  <c r="AB8" i="9" s="1"/>
  <c r="AD10" i="9"/>
  <c r="O10" i="9"/>
  <c r="AC12" i="9"/>
  <c r="AE12" i="9" s="1"/>
  <c r="J13" i="9"/>
  <c r="AO13" i="9"/>
  <c r="AQ13" i="9" s="1"/>
  <c r="AH14" i="9"/>
  <c r="Z15" i="9"/>
  <c r="AB15" i="9" s="1"/>
  <c r="Z16" i="9"/>
  <c r="AB16" i="9" s="1"/>
  <c r="AD18" i="9"/>
  <c r="O18" i="9"/>
  <c r="O19" i="9"/>
  <c r="AC20" i="9"/>
  <c r="AE20" i="9" s="1"/>
  <c r="J21" i="9"/>
  <c r="AH21" i="9"/>
  <c r="AH22" i="9"/>
  <c r="O24" i="9"/>
  <c r="Z24" i="9"/>
  <c r="AB24" i="9" s="1"/>
  <c r="AK24" i="9"/>
  <c r="AD26" i="9"/>
  <c r="O26" i="9"/>
  <c r="S26" i="9"/>
  <c r="O27" i="9"/>
  <c r="AC28" i="9"/>
  <c r="AE28" i="9" s="1"/>
  <c r="AH29" i="9"/>
  <c r="AC31" i="9"/>
  <c r="AE31" i="9" s="1"/>
  <c r="N31" i="9"/>
  <c r="G31" i="9"/>
  <c r="AC39" i="9"/>
  <c r="AE39" i="9" s="1"/>
  <c r="N39" i="9"/>
  <c r="G39" i="9"/>
  <c r="G7" i="9"/>
  <c r="AO7" i="9"/>
  <c r="AQ7" i="9" s="1"/>
  <c r="N9" i="9"/>
  <c r="P9" i="9" s="1"/>
  <c r="G10" i="9"/>
  <c r="N10" i="9"/>
  <c r="AC11" i="9"/>
  <c r="N11" i="9"/>
  <c r="P11" i="9" s="1"/>
  <c r="AD11" i="9"/>
  <c r="N12" i="9"/>
  <c r="P12" i="9" s="1"/>
  <c r="AC14" i="9"/>
  <c r="G15" i="9"/>
  <c r="AO15" i="9"/>
  <c r="AQ15" i="9" s="1"/>
  <c r="N17" i="9"/>
  <c r="P17" i="9" s="1"/>
  <c r="G18" i="9"/>
  <c r="N18" i="9"/>
  <c r="AC19" i="9"/>
  <c r="N19" i="9"/>
  <c r="P19" i="9" s="1"/>
  <c r="AD19" i="9"/>
  <c r="N20" i="9"/>
  <c r="P20" i="9" s="1"/>
  <c r="AC22" i="9"/>
  <c r="AO23" i="9"/>
  <c r="AQ23" i="9" s="1"/>
  <c r="N25" i="9"/>
  <c r="P25" i="9" s="1"/>
  <c r="G26" i="9"/>
  <c r="N26" i="9"/>
  <c r="AC27" i="9"/>
  <c r="N27" i="9"/>
  <c r="AD27" i="9"/>
  <c r="N28" i="9"/>
  <c r="P28" i="9" s="1"/>
  <c r="AD30" i="9"/>
  <c r="O30" i="9"/>
  <c r="O31" i="9"/>
  <c r="AC33" i="9"/>
  <c r="AE33" i="9" s="1"/>
  <c r="Z34" i="9"/>
  <c r="AB34" i="9" s="1"/>
  <c r="S34" i="9"/>
  <c r="Z35" i="9"/>
  <c r="AB35" i="9" s="1"/>
  <c r="AO35" i="9"/>
  <c r="AQ35" i="9" s="1"/>
  <c r="N36" i="9"/>
  <c r="P36" i="9" s="1"/>
  <c r="AO36" i="9"/>
  <c r="AQ36" i="9" s="1"/>
  <c r="S37" i="9"/>
  <c r="AO37" i="9"/>
  <c r="AQ37" i="9" s="1"/>
  <c r="AD38" i="9"/>
  <c r="O38" i="9"/>
  <c r="O39" i="9"/>
  <c r="V39" i="9"/>
  <c r="AK39" i="9"/>
  <c r="Z13" i="39"/>
  <c r="AB13" i="39" s="1"/>
  <c r="S13" i="39"/>
  <c r="AD18" i="39"/>
  <c r="O18" i="39"/>
  <c r="Z19" i="39"/>
  <c r="AB19" i="39" s="1"/>
  <c r="AO19" i="39"/>
  <c r="AQ19" i="39" s="1"/>
  <c r="N20" i="39"/>
  <c r="P20" i="39" s="1"/>
  <c r="AC20" i="39"/>
  <c r="AE20" i="39" s="1"/>
  <c r="AO21" i="39"/>
  <c r="AQ21" i="39" s="1"/>
  <c r="AH21" i="39"/>
  <c r="G23" i="39"/>
  <c r="AC23" i="39"/>
  <c r="AE23" i="39" s="1"/>
  <c r="N23" i="39"/>
  <c r="P23" i="39" s="1"/>
  <c r="N24" i="39"/>
  <c r="P24" i="39" s="1"/>
  <c r="AC24" i="39"/>
  <c r="AE24" i="39" s="1"/>
  <c r="AO25" i="39"/>
  <c r="AQ25" i="39" s="1"/>
  <c r="AH25" i="39"/>
  <c r="G27" i="39"/>
  <c r="AC27" i="39"/>
  <c r="AE27" i="39" s="1"/>
  <c r="N27" i="39"/>
  <c r="P27" i="39" s="1"/>
  <c r="N28" i="39"/>
  <c r="P28" i="39" s="1"/>
  <c r="AC28" i="39"/>
  <c r="AE28" i="39" s="1"/>
  <c r="AO29" i="39"/>
  <c r="AQ29" i="39" s="1"/>
  <c r="AH29" i="39"/>
  <c r="G31" i="39"/>
  <c r="AC31" i="39"/>
  <c r="AE31" i="39" s="1"/>
  <c r="N31" i="39"/>
  <c r="P31" i="39" s="1"/>
  <c r="N32" i="39"/>
  <c r="P32" i="39" s="1"/>
  <c r="AC32" i="39"/>
  <c r="AE32" i="39" s="1"/>
  <c r="AO33" i="39"/>
  <c r="AQ33" i="39" s="1"/>
  <c r="AH33" i="39"/>
  <c r="G35" i="39"/>
  <c r="AC35" i="39"/>
  <c r="AE35" i="39" s="1"/>
  <c r="N35" i="39"/>
  <c r="P35" i="39" s="1"/>
  <c r="N36" i="39"/>
  <c r="P36" i="39" s="1"/>
  <c r="AC36" i="39"/>
  <c r="AE36" i="39" s="1"/>
  <c r="AO37" i="39"/>
  <c r="AQ37" i="39" s="1"/>
  <c r="AH37" i="39"/>
  <c r="G39" i="39"/>
  <c r="AC39" i="39"/>
  <c r="AE39" i="39" s="1"/>
  <c r="N39" i="39"/>
  <c r="P39" i="39" s="1"/>
  <c r="N40" i="39"/>
  <c r="P40" i="39" s="1"/>
  <c r="AC40" i="39"/>
  <c r="AE40" i="39" s="1"/>
  <c r="AO41" i="39"/>
  <c r="AQ41" i="39" s="1"/>
  <c r="AH41" i="39"/>
  <c r="G43" i="39"/>
  <c r="AC43" i="39"/>
  <c r="AE43" i="39" s="1"/>
  <c r="N43" i="39"/>
  <c r="P43" i="39" s="1"/>
  <c r="N44" i="39"/>
  <c r="P44" i="39" s="1"/>
  <c r="AC44" i="39"/>
  <c r="AE44" i="39" s="1"/>
  <c r="V50" i="39"/>
  <c r="Z50" i="39"/>
  <c r="AB50" i="39" s="1"/>
  <c r="AD8" i="18"/>
  <c r="O8" i="18"/>
  <c r="G8" i="18"/>
  <c r="Z16" i="18"/>
  <c r="AB16" i="18" s="1"/>
  <c r="AO26" i="18"/>
  <c r="AQ26" i="18" s="1"/>
  <c r="G33" i="18"/>
  <c r="N33" i="18"/>
  <c r="P33" i="18" s="1"/>
  <c r="AC33" i="18"/>
  <c r="AE33" i="18" s="1"/>
  <c r="V37" i="18"/>
  <c r="Z37" i="18"/>
  <c r="AB37" i="18" s="1"/>
  <c r="AD40" i="18"/>
  <c r="O40" i="18"/>
  <c r="G40" i="18"/>
  <c r="Z48" i="18"/>
  <c r="AB48" i="18" s="1"/>
  <c r="V8" i="41"/>
  <c r="Z8" i="41"/>
  <c r="AB8" i="41" s="1"/>
  <c r="Z45" i="41"/>
  <c r="AB45" i="41" s="1"/>
  <c r="S45" i="41"/>
  <c r="G49" i="41"/>
  <c r="AC49" i="41"/>
  <c r="AE49" i="41" s="1"/>
  <c r="N49" i="41"/>
  <c r="P49" i="41" s="1"/>
  <c r="Z12" i="9"/>
  <c r="AB12" i="9" s="1"/>
  <c r="AC16" i="9"/>
  <c r="AD22" i="9"/>
  <c r="O22" i="9"/>
  <c r="AO30" i="9"/>
  <c r="AQ30" i="9" s="1"/>
  <c r="AH30" i="9"/>
  <c r="AO17" i="39"/>
  <c r="AQ17" i="39" s="1"/>
  <c r="AH17" i="39"/>
  <c r="G50" i="39"/>
  <c r="AC50" i="39"/>
  <c r="AE50" i="39" s="1"/>
  <c r="AC17" i="18"/>
  <c r="AE17" i="18" s="1"/>
  <c r="J17" i="18"/>
  <c r="Z31" i="18"/>
  <c r="AB31" i="18" s="1"/>
  <c r="S31" i="18"/>
  <c r="Z21" i="41"/>
  <c r="AB21" i="41" s="1"/>
  <c r="S21" i="41"/>
  <c r="AC9" i="9"/>
  <c r="AE9" i="9" s="1"/>
  <c r="AO11" i="9"/>
  <c r="AQ11" i="9" s="1"/>
  <c r="G22" i="9"/>
  <c r="AC23" i="9"/>
  <c r="AE23" i="9" s="1"/>
  <c r="N23" i="9"/>
  <c r="P23" i="9" s="1"/>
  <c r="N24" i="9"/>
  <c r="AC25" i="9"/>
  <c r="AE25" i="9" s="1"/>
  <c r="AC26" i="9"/>
  <c r="AO27" i="9"/>
  <c r="AQ27" i="9" s="1"/>
  <c r="N29" i="9"/>
  <c r="P29" i="9" s="1"/>
  <c r="Z30" i="9"/>
  <c r="AB30" i="9" s="1"/>
  <c r="S30" i="9"/>
  <c r="N32" i="9"/>
  <c r="P32" i="9" s="1"/>
  <c r="S33" i="9"/>
  <c r="AO33" i="9"/>
  <c r="AQ33" i="9" s="1"/>
  <c r="AD34" i="9"/>
  <c r="O34" i="9"/>
  <c r="O35" i="9"/>
  <c r="AC37" i="9"/>
  <c r="AE37" i="9" s="1"/>
  <c r="Z38" i="9"/>
  <c r="AB38" i="9" s="1"/>
  <c r="S38" i="9"/>
  <c r="N40" i="9"/>
  <c r="P40" i="9" s="1"/>
  <c r="AO40" i="9"/>
  <c r="AQ40" i="9" s="1"/>
  <c r="S41" i="9"/>
  <c r="AD43" i="9"/>
  <c r="O43" i="9"/>
  <c r="Z44" i="9"/>
  <c r="AB44" i="9" s="1"/>
  <c r="AO44" i="9"/>
  <c r="AQ44" i="9" s="1"/>
  <c r="AD47" i="9"/>
  <c r="O47" i="9"/>
  <c r="Z48" i="9"/>
  <c r="AB48" i="9" s="1"/>
  <c r="AO48" i="9"/>
  <c r="AQ48" i="9" s="1"/>
  <c r="AD52" i="9"/>
  <c r="O52" i="9"/>
  <c r="Z7" i="39"/>
  <c r="AB7" i="39" s="1"/>
  <c r="AO7" i="39"/>
  <c r="AQ7" i="39" s="1"/>
  <c r="AD10" i="39"/>
  <c r="AE10" i="39" s="1"/>
  <c r="O10" i="39"/>
  <c r="AQ10" i="39"/>
  <c r="AC12" i="39"/>
  <c r="AE12" i="39" s="1"/>
  <c r="AO13" i="39"/>
  <c r="AQ13" i="39" s="1"/>
  <c r="AH13" i="39"/>
  <c r="G15" i="39"/>
  <c r="AC15" i="39"/>
  <c r="AE15" i="39" s="1"/>
  <c r="N15" i="39"/>
  <c r="P15" i="39" s="1"/>
  <c r="Z21" i="39"/>
  <c r="AB21" i="39" s="1"/>
  <c r="S21" i="39"/>
  <c r="Z25" i="39"/>
  <c r="AB25" i="39" s="1"/>
  <c r="S25" i="39"/>
  <c r="Z29" i="39"/>
  <c r="AB29" i="39" s="1"/>
  <c r="S29" i="39"/>
  <c r="Z33" i="39"/>
  <c r="AB33" i="39" s="1"/>
  <c r="S33" i="39"/>
  <c r="Z37" i="39"/>
  <c r="AB37" i="39" s="1"/>
  <c r="S37" i="39"/>
  <c r="Z41" i="39"/>
  <c r="AB41" i="39" s="1"/>
  <c r="S41" i="39"/>
  <c r="Z45" i="39"/>
  <c r="AB45" i="39" s="1"/>
  <c r="S45" i="39"/>
  <c r="Z47" i="39"/>
  <c r="AB47" i="39" s="1"/>
  <c r="S47" i="39"/>
  <c r="AC49" i="39"/>
  <c r="AE49" i="39" s="1"/>
  <c r="N49" i="39"/>
  <c r="G49" i="39"/>
  <c r="Z51" i="39"/>
  <c r="AB51" i="39" s="1"/>
  <c r="S51" i="39"/>
  <c r="AD7" i="18"/>
  <c r="O7" i="18"/>
  <c r="G7" i="18"/>
  <c r="AH16" i="18"/>
  <c r="AO16" i="18"/>
  <c r="AQ16" i="18" s="1"/>
  <c r="AD27" i="18"/>
  <c r="O27" i="18"/>
  <c r="G27" i="18"/>
  <c r="AO27" i="18"/>
  <c r="AQ27" i="18" s="1"/>
  <c r="AH27" i="18"/>
  <c r="N34" i="18"/>
  <c r="P34" i="18" s="1"/>
  <c r="V34" i="18"/>
  <c r="Z34" i="18"/>
  <c r="AB34" i="18" s="1"/>
  <c r="AC36" i="18"/>
  <c r="AE36" i="18" s="1"/>
  <c r="N36" i="18"/>
  <c r="G36" i="18"/>
  <c r="Z38" i="18"/>
  <c r="AB38" i="18" s="1"/>
  <c r="S38" i="18"/>
  <c r="AD39" i="18"/>
  <c r="O39" i="18"/>
  <c r="G39" i="18"/>
  <c r="AH48" i="18"/>
  <c r="AO48" i="18"/>
  <c r="AQ48" i="18" s="1"/>
  <c r="Z7" i="41"/>
  <c r="AB7" i="41" s="1"/>
  <c r="AK8" i="41"/>
  <c r="AO8" i="41"/>
  <c r="AQ8" i="41" s="1"/>
  <c r="Z9" i="41"/>
  <c r="AB9" i="41" s="1"/>
  <c r="S9" i="41"/>
  <c r="V11" i="41"/>
  <c r="Z11" i="41"/>
  <c r="AB11" i="41" s="1"/>
  <c r="J36" i="41"/>
  <c r="AC36" i="41"/>
  <c r="AE36" i="41" s="1"/>
  <c r="N36" i="41"/>
  <c r="P36" i="41" s="1"/>
  <c r="Z11" i="9"/>
  <c r="AB11" i="9" s="1"/>
  <c r="Z19" i="9"/>
  <c r="AB19" i="9" s="1"/>
  <c r="Z27" i="9"/>
  <c r="AB27" i="9" s="1"/>
  <c r="AO38" i="9"/>
  <c r="AQ38" i="9" s="1"/>
  <c r="AH38" i="9"/>
  <c r="Z9" i="39"/>
  <c r="AB9" i="39" s="1"/>
  <c r="S9" i="39"/>
  <c r="N50" i="39"/>
  <c r="AO18" i="18"/>
  <c r="AQ18" i="18" s="1"/>
  <c r="AH18" i="18"/>
  <c r="G37" i="18"/>
  <c r="AC37" i="18"/>
  <c r="AE37" i="18" s="1"/>
  <c r="N8" i="9"/>
  <c r="P8" i="9" s="1"/>
  <c r="N16" i="9"/>
  <c r="P16" i="9" s="1"/>
  <c r="AC17" i="9"/>
  <c r="AE17" i="9" s="1"/>
  <c r="AC18" i="9"/>
  <c r="S9" i="9"/>
  <c r="S10" i="9"/>
  <c r="S17" i="9"/>
  <c r="S18" i="9"/>
  <c r="Z23" i="9"/>
  <c r="AB23" i="9" s="1"/>
  <c r="S25" i="9"/>
  <c r="AC32" i="9"/>
  <c r="AE32" i="9" s="1"/>
  <c r="AO34" i="9"/>
  <c r="AQ34" i="9" s="1"/>
  <c r="AH34" i="9"/>
  <c r="AC40" i="9"/>
  <c r="AE40" i="9" s="1"/>
  <c r="AC41" i="9"/>
  <c r="AE41" i="9" s="1"/>
  <c r="AO42" i="9"/>
  <c r="AQ42" i="9" s="1"/>
  <c r="AH42" i="9"/>
  <c r="G44" i="9"/>
  <c r="AC44" i="9"/>
  <c r="AE44" i="9" s="1"/>
  <c r="N44" i="9"/>
  <c r="P44" i="9" s="1"/>
  <c r="AO46" i="9"/>
  <c r="AQ46" i="9" s="1"/>
  <c r="AH46" i="9"/>
  <c r="G48" i="9"/>
  <c r="AC48" i="9"/>
  <c r="AE48" i="9" s="1"/>
  <c r="N48" i="9"/>
  <c r="P48" i="9" s="1"/>
  <c r="AO50" i="9"/>
  <c r="AQ50" i="9" s="1"/>
  <c r="AH50" i="9"/>
  <c r="G7" i="39"/>
  <c r="AC7" i="39"/>
  <c r="AE7" i="39" s="1"/>
  <c r="N7" i="39"/>
  <c r="P7" i="39" s="1"/>
  <c r="AO9" i="39"/>
  <c r="AQ9" i="39" s="1"/>
  <c r="AH9" i="39"/>
  <c r="G11" i="39"/>
  <c r="AC11" i="39"/>
  <c r="AE11" i="39" s="1"/>
  <c r="N11" i="39"/>
  <c r="P11" i="39" s="1"/>
  <c r="Z17" i="39"/>
  <c r="AB17" i="39" s="1"/>
  <c r="S17" i="39"/>
  <c r="AD22" i="39"/>
  <c r="O22" i="39"/>
  <c r="AD26" i="39"/>
  <c r="AE26" i="39" s="1"/>
  <c r="O26" i="39"/>
  <c r="AD30" i="39"/>
  <c r="O30" i="39"/>
  <c r="AD34" i="39"/>
  <c r="AE34" i="39" s="1"/>
  <c r="O34" i="39"/>
  <c r="AD38" i="39"/>
  <c r="O38" i="39"/>
  <c r="AD42" i="39"/>
  <c r="O42" i="39"/>
  <c r="AQ42" i="39"/>
  <c r="AD46" i="39"/>
  <c r="AC47" i="39"/>
  <c r="AE47" i="39" s="1"/>
  <c r="AK47" i="39"/>
  <c r="AO47" i="39"/>
  <c r="AQ47" i="39" s="1"/>
  <c r="N51" i="39"/>
  <c r="P51" i="39" s="1"/>
  <c r="G51" i="39"/>
  <c r="AC51" i="39"/>
  <c r="AE51" i="39" s="1"/>
  <c r="AK51" i="39"/>
  <c r="AO51" i="39"/>
  <c r="AQ51" i="39" s="1"/>
  <c r="J11" i="18"/>
  <c r="AC11" i="18"/>
  <c r="N11" i="18"/>
  <c r="Z12" i="18"/>
  <c r="AB12" i="18" s="1"/>
  <c r="J21" i="18"/>
  <c r="AC21" i="18"/>
  <c r="AE21" i="18" s="1"/>
  <c r="AC26" i="18"/>
  <c r="AE26" i="18" s="1"/>
  <c r="G26" i="18"/>
  <c r="N26" i="18"/>
  <c r="P26" i="18" s="1"/>
  <c r="O28" i="18"/>
  <c r="J31" i="18"/>
  <c r="N31" i="18"/>
  <c r="N38" i="18"/>
  <c r="P38" i="18" s="1"/>
  <c r="G38" i="18"/>
  <c r="AC38" i="18"/>
  <c r="AE38" i="18" s="1"/>
  <c r="AK38" i="18"/>
  <c r="AO38" i="18"/>
  <c r="AQ38" i="18" s="1"/>
  <c r="J43" i="18"/>
  <c r="AC43" i="18"/>
  <c r="N43" i="18"/>
  <c r="Z44" i="18"/>
  <c r="AB44" i="18" s="1"/>
  <c r="AH10" i="41"/>
  <c r="AO10" i="41"/>
  <c r="AQ10" i="41" s="1"/>
  <c r="AH18" i="41"/>
  <c r="AO18" i="41"/>
  <c r="AQ18" i="41" s="1"/>
  <c r="Z29" i="41"/>
  <c r="AB29" i="41" s="1"/>
  <c r="S29" i="41"/>
  <c r="Z10" i="39"/>
  <c r="AB10" i="39" s="1"/>
  <c r="Z14" i="39"/>
  <c r="AB14" i="39" s="1"/>
  <c r="AO14" i="39"/>
  <c r="AQ14" i="39" s="1"/>
  <c r="Z18" i="39"/>
  <c r="AB18" i="39" s="1"/>
  <c r="AO18" i="39"/>
  <c r="AQ18" i="39" s="1"/>
  <c r="Z22" i="39"/>
  <c r="AB22" i="39" s="1"/>
  <c r="AO22" i="39"/>
  <c r="AQ22" i="39" s="1"/>
  <c r="G46" i="39"/>
  <c r="AC46" i="39"/>
  <c r="AE46" i="39" s="1"/>
  <c r="J48" i="39"/>
  <c r="AC48" i="39"/>
  <c r="Z49" i="39"/>
  <c r="AB49" i="39" s="1"/>
  <c r="Z8" i="18"/>
  <c r="AB8" i="18" s="1"/>
  <c r="AD19" i="18"/>
  <c r="O19" i="18"/>
  <c r="P19" i="18" s="1"/>
  <c r="J23" i="18"/>
  <c r="N23" i="18"/>
  <c r="AC23" i="18"/>
  <c r="G25" i="18"/>
  <c r="N25" i="18"/>
  <c r="P25" i="18" s="1"/>
  <c r="AC28" i="18"/>
  <c r="AE28" i="18" s="1"/>
  <c r="N28" i="18"/>
  <c r="G28" i="18"/>
  <c r="G29" i="18"/>
  <c r="N29" i="18"/>
  <c r="P29" i="18" s="1"/>
  <c r="AC30" i="18"/>
  <c r="AE30" i="18" s="1"/>
  <c r="AD31" i="18"/>
  <c r="O31" i="18"/>
  <c r="G31" i="18"/>
  <c r="J35" i="18"/>
  <c r="AC35" i="18"/>
  <c r="Z36" i="18"/>
  <c r="AB36" i="18" s="1"/>
  <c r="Z40" i="18"/>
  <c r="AB40" i="18" s="1"/>
  <c r="AC50" i="18"/>
  <c r="AE50" i="18" s="1"/>
  <c r="N50" i="18"/>
  <c r="P50" i="18" s="1"/>
  <c r="O7" i="41"/>
  <c r="G23" i="41"/>
  <c r="AC23" i="41"/>
  <c r="AE23" i="41" s="1"/>
  <c r="N23" i="41"/>
  <c r="G27" i="41"/>
  <c r="AC27" i="41"/>
  <c r="AE27" i="41" s="1"/>
  <c r="N27" i="41"/>
  <c r="P27" i="41" s="1"/>
  <c r="G30" i="41"/>
  <c r="AD30" i="41"/>
  <c r="O30" i="41"/>
  <c r="AO33" i="41"/>
  <c r="AQ33" i="41" s="1"/>
  <c r="AH33" i="41"/>
  <c r="G43" i="41"/>
  <c r="AC43" i="41"/>
  <c r="AE43" i="41" s="1"/>
  <c r="N43" i="41"/>
  <c r="P43" i="41" s="1"/>
  <c r="G46" i="41"/>
  <c r="AD46" i="41"/>
  <c r="O46" i="41"/>
  <c r="G20" i="40"/>
  <c r="AC20" i="40"/>
  <c r="AE20" i="40" s="1"/>
  <c r="N20" i="40"/>
  <c r="P20" i="40" s="1"/>
  <c r="AK25" i="22"/>
  <c r="AO25" i="22"/>
  <c r="AQ25" i="22" s="1"/>
  <c r="Z31" i="22"/>
  <c r="AB31" i="22" s="1"/>
  <c r="S31" i="22"/>
  <c r="AC38" i="9"/>
  <c r="AE38" i="9" s="1"/>
  <c r="AC46" i="9"/>
  <c r="AE46" i="9" s="1"/>
  <c r="N9" i="39"/>
  <c r="AC9" i="39"/>
  <c r="AE9" i="39" s="1"/>
  <c r="G10" i="39"/>
  <c r="N13" i="39"/>
  <c r="AC13" i="39"/>
  <c r="AE13" i="39" s="1"/>
  <c r="G14" i="39"/>
  <c r="Z16" i="39"/>
  <c r="AB16" i="39" s="1"/>
  <c r="N17" i="39"/>
  <c r="AC17" i="39"/>
  <c r="AE17" i="39" s="1"/>
  <c r="G18" i="39"/>
  <c r="N21" i="39"/>
  <c r="AC21" i="39"/>
  <c r="AE21" i="39" s="1"/>
  <c r="G22" i="39"/>
  <c r="N25" i="39"/>
  <c r="AC25" i="39"/>
  <c r="AE25" i="39" s="1"/>
  <c r="G26" i="39"/>
  <c r="N29" i="39"/>
  <c r="AC29" i="39"/>
  <c r="AE29" i="39" s="1"/>
  <c r="G30" i="39"/>
  <c r="N33" i="39"/>
  <c r="AC33" i="39"/>
  <c r="AE33" i="39" s="1"/>
  <c r="G34" i="39"/>
  <c r="N37" i="39"/>
  <c r="AC37" i="39"/>
  <c r="AE37" i="39" s="1"/>
  <c r="G38" i="39"/>
  <c r="N41" i="39"/>
  <c r="AC41" i="39"/>
  <c r="AE41" i="39" s="1"/>
  <c r="G42" i="39"/>
  <c r="N45" i="39"/>
  <c r="P45" i="39" s="1"/>
  <c r="Z46" i="39"/>
  <c r="AB46" i="39" s="1"/>
  <c r="G47" i="39"/>
  <c r="AD48" i="39"/>
  <c r="O48" i="39"/>
  <c r="O49" i="39"/>
  <c r="O50" i="39"/>
  <c r="J7" i="18"/>
  <c r="N7" i="18"/>
  <c r="AC7" i="18"/>
  <c r="G9" i="18"/>
  <c r="N9" i="18"/>
  <c r="P9" i="18" s="1"/>
  <c r="N10" i="18"/>
  <c r="P10" i="18" s="1"/>
  <c r="AC12" i="18"/>
  <c r="AE12" i="18" s="1"/>
  <c r="N12" i="18"/>
  <c r="P12" i="18" s="1"/>
  <c r="G12" i="18"/>
  <c r="N13" i="18"/>
  <c r="P13" i="18" s="1"/>
  <c r="AC14" i="18"/>
  <c r="AE14" i="18" s="1"/>
  <c r="AD15" i="18"/>
  <c r="O15" i="18"/>
  <c r="G15" i="18"/>
  <c r="G18" i="18"/>
  <c r="J19" i="18"/>
  <c r="AC19" i="18"/>
  <c r="Z20" i="18"/>
  <c r="AB20" i="18" s="1"/>
  <c r="Z24" i="18"/>
  <c r="AB24" i="18" s="1"/>
  <c r="Z26" i="18"/>
  <c r="AB26" i="18" s="1"/>
  <c r="AO29" i="18"/>
  <c r="AQ29" i="18" s="1"/>
  <c r="G30" i="18"/>
  <c r="AO30" i="18"/>
  <c r="AQ30" i="18" s="1"/>
  <c r="O32" i="18"/>
  <c r="AO32" i="18"/>
  <c r="AQ32" i="18" s="1"/>
  <c r="Z33" i="18"/>
  <c r="AB33" i="18" s="1"/>
  <c r="AC34" i="18"/>
  <c r="AE34" i="18" s="1"/>
  <c r="AD35" i="18"/>
  <c r="O35" i="18"/>
  <c r="O36" i="18"/>
  <c r="O37" i="18"/>
  <c r="J39" i="18"/>
  <c r="N39" i="18"/>
  <c r="AC39" i="18"/>
  <c r="G41" i="18"/>
  <c r="N41" i="18"/>
  <c r="P41" i="18" s="1"/>
  <c r="N42" i="18"/>
  <c r="P42" i="18" s="1"/>
  <c r="AC44" i="18"/>
  <c r="AE44" i="18" s="1"/>
  <c r="N44" i="18"/>
  <c r="P44" i="18" s="1"/>
  <c r="G44" i="18"/>
  <c r="N45" i="18"/>
  <c r="P45" i="18" s="1"/>
  <c r="P46" i="18"/>
  <c r="AC46" i="18"/>
  <c r="AE46" i="18" s="1"/>
  <c r="AD47" i="18"/>
  <c r="O47" i="18"/>
  <c r="G47" i="18"/>
  <c r="G50" i="18"/>
  <c r="AD51" i="18"/>
  <c r="O51" i="18"/>
  <c r="G51" i="18"/>
  <c r="G8" i="41"/>
  <c r="N8" i="41"/>
  <c r="P8" i="41" s="1"/>
  <c r="AC8" i="41"/>
  <c r="AE8" i="41" s="1"/>
  <c r="G11" i="41"/>
  <c r="AC11" i="41"/>
  <c r="AE11" i="41" s="1"/>
  <c r="N11" i="41"/>
  <c r="AK11" i="41"/>
  <c r="AO11" i="41"/>
  <c r="AQ11" i="41" s="1"/>
  <c r="G12" i="41"/>
  <c r="N12" i="41"/>
  <c r="P12" i="41" s="1"/>
  <c r="AC12" i="41"/>
  <c r="AE12" i="41" s="1"/>
  <c r="AK12" i="41"/>
  <c r="AO12" i="41"/>
  <c r="AQ12" i="41" s="1"/>
  <c r="Z13" i="41"/>
  <c r="AB13" i="41" s="1"/>
  <c r="S13" i="41"/>
  <c r="AH14" i="41"/>
  <c r="AO14" i="41"/>
  <c r="AQ14" i="41" s="1"/>
  <c r="Z15" i="41"/>
  <c r="AB15" i="41" s="1"/>
  <c r="V15" i="41"/>
  <c r="AO15" i="41"/>
  <c r="AQ15" i="41" s="1"/>
  <c r="AK15" i="41"/>
  <c r="AC16" i="41"/>
  <c r="AE16" i="41" s="1"/>
  <c r="AK16" i="41"/>
  <c r="AO16" i="41"/>
  <c r="AQ16" i="41" s="1"/>
  <c r="G20" i="41"/>
  <c r="AC20" i="41"/>
  <c r="AE20" i="41" s="1"/>
  <c r="N20" i="41"/>
  <c r="P20" i="41" s="1"/>
  <c r="Z23" i="41"/>
  <c r="AB23" i="41" s="1"/>
  <c r="V23" i="41"/>
  <c r="AO25" i="41"/>
  <c r="AQ25" i="41" s="1"/>
  <c r="AH25" i="41"/>
  <c r="G35" i="41"/>
  <c r="AC35" i="41"/>
  <c r="AE35" i="41" s="1"/>
  <c r="N35" i="41"/>
  <c r="P35" i="41" s="1"/>
  <c r="G38" i="41"/>
  <c r="AD38" i="41"/>
  <c r="O38" i="41"/>
  <c r="AO41" i="41"/>
  <c r="AQ41" i="41" s="1"/>
  <c r="AH41" i="41"/>
  <c r="AH44" i="40"/>
  <c r="AO44" i="40"/>
  <c r="AQ44" i="40" s="1"/>
  <c r="N30" i="9"/>
  <c r="AC30" i="9"/>
  <c r="AE30" i="9" s="1"/>
  <c r="N34" i="9"/>
  <c r="AC34" i="9"/>
  <c r="N38" i="9"/>
  <c r="N42" i="9"/>
  <c r="AC42" i="9"/>
  <c r="AE42" i="9" s="1"/>
  <c r="G43" i="9"/>
  <c r="N46" i="9"/>
  <c r="G47" i="9"/>
  <c r="N50" i="9"/>
  <c r="AC50" i="9"/>
  <c r="AE50" i="9" s="1"/>
  <c r="G52" i="9"/>
  <c r="O42" i="9"/>
  <c r="N43" i="9"/>
  <c r="O46" i="9"/>
  <c r="N47" i="9"/>
  <c r="P47" i="9" s="1"/>
  <c r="O50" i="9"/>
  <c r="N52" i="9"/>
  <c r="O9" i="39"/>
  <c r="N10" i="39"/>
  <c r="O13" i="39"/>
  <c r="N14" i="39"/>
  <c r="O17" i="39"/>
  <c r="N18" i="39"/>
  <c r="O21" i="39"/>
  <c r="N22" i="39"/>
  <c r="O25" i="39"/>
  <c r="N26" i="39"/>
  <c r="O29" i="39"/>
  <c r="N30" i="39"/>
  <c r="O33" i="39"/>
  <c r="N34" i="39"/>
  <c r="O37" i="39"/>
  <c r="N38" i="39"/>
  <c r="O41" i="39"/>
  <c r="N42" i="39"/>
  <c r="AC45" i="39"/>
  <c r="AE45" i="39" s="1"/>
  <c r="AO45" i="39"/>
  <c r="AQ45" i="39" s="1"/>
  <c r="G48" i="39"/>
  <c r="N48" i="39"/>
  <c r="AH48" i="39"/>
  <c r="S7" i="18"/>
  <c r="AO8" i="18"/>
  <c r="AQ8" i="18" s="1"/>
  <c r="AC10" i="18"/>
  <c r="AE10" i="18" s="1"/>
  <c r="AD11" i="18"/>
  <c r="O11" i="18"/>
  <c r="AC13" i="18"/>
  <c r="AE13" i="18" s="1"/>
  <c r="S14" i="18"/>
  <c r="J15" i="18"/>
  <c r="N15" i="18"/>
  <c r="AC15" i="18"/>
  <c r="G16" i="18"/>
  <c r="G17" i="18"/>
  <c r="N17" i="18"/>
  <c r="P17" i="18" s="1"/>
  <c r="N18" i="18"/>
  <c r="P18" i="18" s="1"/>
  <c r="AC20" i="18"/>
  <c r="AE20" i="18" s="1"/>
  <c r="N20" i="18"/>
  <c r="P20" i="18" s="1"/>
  <c r="G20" i="18"/>
  <c r="G21" i="18"/>
  <c r="N21" i="18"/>
  <c r="P21" i="18" s="1"/>
  <c r="AC22" i="18"/>
  <c r="AE22" i="18" s="1"/>
  <c r="AD23" i="18"/>
  <c r="O23" i="18"/>
  <c r="G23" i="18"/>
  <c r="AC25" i="18"/>
  <c r="AE25" i="18" s="1"/>
  <c r="AH26" i="18"/>
  <c r="J27" i="18"/>
  <c r="AC27" i="18"/>
  <c r="Z28" i="18"/>
  <c r="AB28" i="18" s="1"/>
  <c r="Z29" i="18"/>
  <c r="AB29" i="18" s="1"/>
  <c r="Z32" i="18"/>
  <c r="AB32" i="18" s="1"/>
  <c r="G35" i="18"/>
  <c r="N35" i="18"/>
  <c r="AH35" i="18"/>
  <c r="S39" i="18"/>
  <c r="AO40" i="18"/>
  <c r="AQ40" i="18" s="1"/>
  <c r="AC42" i="18"/>
  <c r="AE42" i="18" s="1"/>
  <c r="AD43" i="18"/>
  <c r="O43" i="18"/>
  <c r="AC45" i="18"/>
  <c r="AE45" i="18" s="1"/>
  <c r="S46" i="18"/>
  <c r="J47" i="18"/>
  <c r="N47" i="18"/>
  <c r="AC47" i="18"/>
  <c r="G48" i="18"/>
  <c r="G49" i="18"/>
  <c r="N49" i="18"/>
  <c r="P49" i="18" s="1"/>
  <c r="J51" i="18"/>
  <c r="AC51" i="18"/>
  <c r="N51" i="18"/>
  <c r="G15" i="41"/>
  <c r="AC15" i="41"/>
  <c r="AE15" i="41" s="1"/>
  <c r="N15" i="41"/>
  <c r="J28" i="41"/>
  <c r="AC28" i="41"/>
  <c r="AE28" i="41" s="1"/>
  <c r="N28" i="41"/>
  <c r="P28" i="41" s="1"/>
  <c r="Z37" i="41"/>
  <c r="AB37" i="41" s="1"/>
  <c r="S37" i="41"/>
  <c r="J44" i="41"/>
  <c r="AC44" i="41"/>
  <c r="AE44" i="41" s="1"/>
  <c r="N44" i="41"/>
  <c r="P44" i="41" s="1"/>
  <c r="G36" i="40"/>
  <c r="AC36" i="40"/>
  <c r="AE36" i="40" s="1"/>
  <c r="N36" i="40"/>
  <c r="P36" i="40" s="1"/>
  <c r="AK9" i="22"/>
  <c r="AO9" i="22"/>
  <c r="AQ9" i="22" s="1"/>
  <c r="Z15" i="22"/>
  <c r="AB15" i="22" s="1"/>
  <c r="S15" i="22"/>
  <c r="AH52" i="22"/>
  <c r="AO52" i="22"/>
  <c r="AQ52" i="22" s="1"/>
  <c r="AC7" i="41"/>
  <c r="AE7" i="41" s="1"/>
  <c r="N7" i="41"/>
  <c r="AC9" i="41"/>
  <c r="AE9" i="41" s="1"/>
  <c r="AC10" i="41"/>
  <c r="S10" i="41"/>
  <c r="Z10" i="41"/>
  <c r="AB10" i="41" s="1"/>
  <c r="AO13" i="41"/>
  <c r="AQ13" i="41" s="1"/>
  <c r="AD14" i="41"/>
  <c r="O14" i="41"/>
  <c r="O15" i="41"/>
  <c r="AC17" i="41"/>
  <c r="AE17" i="41" s="1"/>
  <c r="AC18" i="41"/>
  <c r="S18" i="41"/>
  <c r="Z18" i="41"/>
  <c r="AB18" i="41" s="1"/>
  <c r="Z19" i="41"/>
  <c r="AB19" i="41" s="1"/>
  <c r="AO19" i="41"/>
  <c r="AQ19" i="41" s="1"/>
  <c r="AO20" i="41"/>
  <c r="AQ20" i="41" s="1"/>
  <c r="AO21" i="41"/>
  <c r="AQ21" i="41" s="1"/>
  <c r="AD22" i="41"/>
  <c r="O22" i="41"/>
  <c r="O23" i="41"/>
  <c r="AC30" i="41"/>
  <c r="AC38" i="41"/>
  <c r="AC46" i="41"/>
  <c r="AE8" i="40"/>
  <c r="AD9" i="40"/>
  <c r="O9" i="40"/>
  <c r="G9" i="40"/>
  <c r="G11" i="40"/>
  <c r="N11" i="40"/>
  <c r="P11" i="40" s="1"/>
  <c r="J13" i="40"/>
  <c r="AC13" i="40"/>
  <c r="N13" i="40"/>
  <c r="O14" i="40"/>
  <c r="G14" i="40"/>
  <c r="AD14" i="40"/>
  <c r="AC19" i="40"/>
  <c r="AD25" i="40"/>
  <c r="O25" i="40"/>
  <c r="G25" i="40"/>
  <c r="G27" i="40"/>
  <c r="N27" i="40"/>
  <c r="P27" i="40" s="1"/>
  <c r="J29" i="40"/>
  <c r="AC29" i="40"/>
  <c r="N29" i="40"/>
  <c r="O30" i="40"/>
  <c r="G30" i="40"/>
  <c r="AD30" i="40"/>
  <c r="AC35" i="40"/>
  <c r="AD41" i="40"/>
  <c r="O41" i="40"/>
  <c r="P41" i="40" s="1"/>
  <c r="G41" i="40"/>
  <c r="G17" i="22"/>
  <c r="AC17" i="22"/>
  <c r="AE17" i="22" s="1"/>
  <c r="N17" i="22"/>
  <c r="P17" i="22" s="1"/>
  <c r="V17" i="22"/>
  <c r="Z17" i="22"/>
  <c r="AB17" i="22" s="1"/>
  <c r="G33" i="22"/>
  <c r="AC33" i="22"/>
  <c r="AE33" i="22" s="1"/>
  <c r="N33" i="22"/>
  <c r="P33" i="22" s="1"/>
  <c r="V33" i="22"/>
  <c r="Z33" i="22"/>
  <c r="AB33" i="22" s="1"/>
  <c r="Z50" i="22"/>
  <c r="AB50" i="22" s="1"/>
  <c r="S50" i="22"/>
  <c r="AC50" i="22"/>
  <c r="AH14" i="23"/>
  <c r="AO14" i="23"/>
  <c r="AQ14" i="23" s="1"/>
  <c r="J27" i="16"/>
  <c r="AC27" i="16"/>
  <c r="AE27" i="16" s="1"/>
  <c r="N27" i="16"/>
  <c r="J43" i="16"/>
  <c r="AC43" i="16"/>
  <c r="AE43" i="16" s="1"/>
  <c r="N43" i="16"/>
  <c r="N20" i="38"/>
  <c r="M20" i="38"/>
  <c r="AC20" i="38"/>
  <c r="G41" i="38"/>
  <c r="AC41" i="38"/>
  <c r="AE41" i="38" s="1"/>
  <c r="N41" i="38"/>
  <c r="P41" i="38" s="1"/>
  <c r="V41" i="38"/>
  <c r="Z41" i="38"/>
  <c r="AB41" i="38" s="1"/>
  <c r="G19" i="41"/>
  <c r="AC19" i="41"/>
  <c r="AE19" i="41" s="1"/>
  <c r="N19" i="41"/>
  <c r="AH22" i="41"/>
  <c r="AO22" i="41"/>
  <c r="AQ22" i="41" s="1"/>
  <c r="Z25" i="41"/>
  <c r="AB25" i="41" s="1"/>
  <c r="S25" i="41"/>
  <c r="G26" i="41"/>
  <c r="AD26" i="41"/>
  <c r="O26" i="41"/>
  <c r="AO29" i="41"/>
  <c r="AQ29" i="41" s="1"/>
  <c r="AH29" i="41"/>
  <c r="G31" i="41"/>
  <c r="AC31" i="41"/>
  <c r="AE31" i="41" s="1"/>
  <c r="N31" i="41"/>
  <c r="P31" i="41" s="1"/>
  <c r="Z33" i="41"/>
  <c r="AB33" i="41" s="1"/>
  <c r="S33" i="41"/>
  <c r="G34" i="41"/>
  <c r="AD34" i="41"/>
  <c r="O34" i="41"/>
  <c r="AO37" i="41"/>
  <c r="AQ37" i="41" s="1"/>
  <c r="AH37" i="41"/>
  <c r="G39" i="41"/>
  <c r="AC39" i="41"/>
  <c r="AE39" i="41" s="1"/>
  <c r="N39" i="41"/>
  <c r="P39" i="41" s="1"/>
  <c r="Z41" i="41"/>
  <c r="AB41" i="41" s="1"/>
  <c r="S41" i="41"/>
  <c r="G42" i="41"/>
  <c r="AD42" i="41"/>
  <c r="O42" i="41"/>
  <c r="AO45" i="41"/>
  <c r="AQ45" i="41" s="1"/>
  <c r="AH45" i="41"/>
  <c r="G47" i="41"/>
  <c r="AC47" i="41"/>
  <c r="AE47" i="41" s="1"/>
  <c r="N47" i="41"/>
  <c r="P47" i="41" s="1"/>
  <c r="G12" i="40"/>
  <c r="AC12" i="40"/>
  <c r="AE12" i="40" s="1"/>
  <c r="N12" i="40"/>
  <c r="P12" i="40" s="1"/>
  <c r="G28" i="40"/>
  <c r="AC28" i="40"/>
  <c r="AE28" i="40" s="1"/>
  <c r="N28" i="40"/>
  <c r="P28" i="40" s="1"/>
  <c r="AH42" i="40"/>
  <c r="AO42" i="40"/>
  <c r="AQ42" i="40" s="1"/>
  <c r="AH46" i="40"/>
  <c r="AO46" i="40"/>
  <c r="AQ46" i="40" s="1"/>
  <c r="AO7" i="22"/>
  <c r="AQ7" i="22" s="1"/>
  <c r="AH7" i="22"/>
  <c r="G8" i="22"/>
  <c r="AD8" i="22"/>
  <c r="AE8" i="22" s="1"/>
  <c r="O8" i="22"/>
  <c r="AO23" i="22"/>
  <c r="AQ23" i="22" s="1"/>
  <c r="AH23" i="22"/>
  <c r="G24" i="22"/>
  <c r="AD24" i="22"/>
  <c r="O24" i="22"/>
  <c r="AK48" i="22"/>
  <c r="AO48" i="22"/>
  <c r="AQ48" i="22" s="1"/>
  <c r="Z13" i="23"/>
  <c r="AB13" i="23" s="1"/>
  <c r="S13" i="23"/>
  <c r="AC13" i="23"/>
  <c r="N28" i="23"/>
  <c r="AC28" i="23"/>
  <c r="M28" i="23"/>
  <c r="AO49" i="39"/>
  <c r="AQ49" i="39" s="1"/>
  <c r="AC8" i="18"/>
  <c r="N8" i="18"/>
  <c r="AO12" i="18"/>
  <c r="AQ12" i="18" s="1"/>
  <c r="AC16" i="18"/>
  <c r="AE16" i="18" s="1"/>
  <c r="N16" i="18"/>
  <c r="P16" i="18" s="1"/>
  <c r="AO20" i="18"/>
  <c r="AQ20" i="18" s="1"/>
  <c r="AC24" i="18"/>
  <c r="AE24" i="18" s="1"/>
  <c r="N24" i="18"/>
  <c r="P24" i="18" s="1"/>
  <c r="AO28" i="18"/>
  <c r="AQ28" i="18" s="1"/>
  <c r="AC32" i="18"/>
  <c r="AE32" i="18" s="1"/>
  <c r="N32" i="18"/>
  <c r="P32" i="18" s="1"/>
  <c r="AO36" i="18"/>
  <c r="AQ36" i="18" s="1"/>
  <c r="AC40" i="18"/>
  <c r="AE40" i="18" s="1"/>
  <c r="N40" i="18"/>
  <c r="AO44" i="18"/>
  <c r="AQ44" i="18" s="1"/>
  <c r="AC48" i="18"/>
  <c r="AE48" i="18" s="1"/>
  <c r="N48" i="18"/>
  <c r="P48" i="18" s="1"/>
  <c r="G7" i="41"/>
  <c r="AO7" i="41"/>
  <c r="AQ7" i="41" s="1"/>
  <c r="AO9" i="41"/>
  <c r="AQ9" i="41" s="1"/>
  <c r="AD10" i="41"/>
  <c r="O10" i="41"/>
  <c r="O11" i="41"/>
  <c r="AC13" i="41"/>
  <c r="AE13" i="41" s="1"/>
  <c r="AC14" i="41"/>
  <c r="S14" i="41"/>
  <c r="Z14" i="41"/>
  <c r="AB14" i="41" s="1"/>
  <c r="N16" i="41"/>
  <c r="P16" i="41" s="1"/>
  <c r="S17" i="41"/>
  <c r="AO17" i="41"/>
  <c r="AQ17" i="41" s="1"/>
  <c r="AD18" i="41"/>
  <c r="O18" i="41"/>
  <c r="O19" i="41"/>
  <c r="AC21" i="41"/>
  <c r="AE21" i="41" s="1"/>
  <c r="AC22" i="41"/>
  <c r="S22" i="41"/>
  <c r="Z22" i="41"/>
  <c r="AB22" i="41" s="1"/>
  <c r="AC26" i="41"/>
  <c r="AO27" i="41"/>
  <c r="AQ27" i="41" s="1"/>
  <c r="Z31" i="41"/>
  <c r="AB31" i="41" s="1"/>
  <c r="AC34" i="41"/>
  <c r="AO35" i="41"/>
  <c r="AQ35" i="41" s="1"/>
  <c r="Z39" i="41"/>
  <c r="AB39" i="41" s="1"/>
  <c r="AC42" i="41"/>
  <c r="AO43" i="41"/>
  <c r="AQ43" i="41" s="1"/>
  <c r="Z47" i="41"/>
  <c r="AB47" i="41" s="1"/>
  <c r="Z49" i="41"/>
  <c r="AB49" i="41" s="1"/>
  <c r="J50" i="41"/>
  <c r="AC50" i="41"/>
  <c r="N50" i="41"/>
  <c r="O52" i="41"/>
  <c r="G52" i="41"/>
  <c r="AD52" i="41"/>
  <c r="AO8" i="40"/>
  <c r="AQ8" i="40" s="1"/>
  <c r="AC11" i="40"/>
  <c r="AD17" i="40"/>
  <c r="O17" i="40"/>
  <c r="G17" i="40"/>
  <c r="G19" i="40"/>
  <c r="N19" i="40"/>
  <c r="P19" i="40" s="1"/>
  <c r="Z20" i="40"/>
  <c r="AB20" i="40" s="1"/>
  <c r="J21" i="40"/>
  <c r="AC21" i="40"/>
  <c r="N21" i="40"/>
  <c r="O22" i="40"/>
  <c r="G22" i="40"/>
  <c r="AD22" i="40"/>
  <c r="AO24" i="40"/>
  <c r="AQ24" i="40" s="1"/>
  <c r="AC27" i="40"/>
  <c r="AE32" i="40"/>
  <c r="AD33" i="40"/>
  <c r="O33" i="40"/>
  <c r="P33" i="40" s="1"/>
  <c r="G33" i="40"/>
  <c r="G35" i="40"/>
  <c r="N35" i="40"/>
  <c r="P35" i="40" s="1"/>
  <c r="Z36" i="40"/>
  <c r="AB36" i="40" s="1"/>
  <c r="J37" i="40"/>
  <c r="AC37" i="40"/>
  <c r="N37" i="40"/>
  <c r="O38" i="40"/>
  <c r="G38" i="40"/>
  <c r="AD38" i="40"/>
  <c r="AO40" i="40"/>
  <c r="AQ40" i="40" s="1"/>
  <c r="J10" i="22"/>
  <c r="AC10" i="22"/>
  <c r="AE10" i="22" s="1"/>
  <c r="N10" i="22"/>
  <c r="J26" i="22"/>
  <c r="AC26" i="22"/>
  <c r="AE26" i="22" s="1"/>
  <c r="N26" i="22"/>
  <c r="AH35" i="22"/>
  <c r="AO35" i="22"/>
  <c r="AQ35" i="22" s="1"/>
  <c r="AO25" i="23"/>
  <c r="AQ25" i="23" s="1"/>
  <c r="AH25" i="23"/>
  <c r="J42" i="23"/>
  <c r="N42" i="23"/>
  <c r="P42" i="23" s="1"/>
  <c r="AO22" i="21"/>
  <c r="AQ22" i="21" s="1"/>
  <c r="AH22" i="21"/>
  <c r="J10" i="41"/>
  <c r="J14" i="41"/>
  <c r="J18" i="41"/>
  <c r="J22" i="41"/>
  <c r="J26" i="41"/>
  <c r="Z26" i="41"/>
  <c r="AB26" i="41" s="1"/>
  <c r="AO26" i="41"/>
  <c r="AQ26" i="41" s="1"/>
  <c r="J30" i="41"/>
  <c r="Z30" i="41"/>
  <c r="AB30" i="41" s="1"/>
  <c r="AO30" i="41"/>
  <c r="AQ30" i="41" s="1"/>
  <c r="J34" i="41"/>
  <c r="Z34" i="41"/>
  <c r="AB34" i="41" s="1"/>
  <c r="AO34" i="41"/>
  <c r="AQ34" i="41" s="1"/>
  <c r="J38" i="41"/>
  <c r="Z38" i="41"/>
  <c r="AB38" i="41" s="1"/>
  <c r="AO38" i="41"/>
  <c r="AQ38" i="41" s="1"/>
  <c r="J42" i="41"/>
  <c r="Z42" i="41"/>
  <c r="AB42" i="41" s="1"/>
  <c r="AO42" i="41"/>
  <c r="AQ42" i="41" s="1"/>
  <c r="J46" i="41"/>
  <c r="Z46" i="41"/>
  <c r="AB46" i="41" s="1"/>
  <c r="AO46" i="41"/>
  <c r="AQ46" i="41" s="1"/>
  <c r="AC52" i="41"/>
  <c r="N52" i="41"/>
  <c r="N7" i="40"/>
  <c r="P7" i="40" s="1"/>
  <c r="AC9" i="40"/>
  <c r="AO10" i="40"/>
  <c r="AQ10" i="40" s="1"/>
  <c r="V11" i="40"/>
  <c r="AC14" i="40"/>
  <c r="N14" i="40"/>
  <c r="N15" i="40"/>
  <c r="P15" i="40" s="1"/>
  <c r="AC17" i="40"/>
  <c r="AO18" i="40"/>
  <c r="AQ18" i="40" s="1"/>
  <c r="V19" i="40"/>
  <c r="AC22" i="40"/>
  <c r="N22" i="40"/>
  <c r="N23" i="40"/>
  <c r="P23" i="40" s="1"/>
  <c r="AC25" i="40"/>
  <c r="AO26" i="40"/>
  <c r="AQ26" i="40" s="1"/>
  <c r="V27" i="40"/>
  <c r="AC30" i="40"/>
  <c r="N30" i="40"/>
  <c r="N31" i="40"/>
  <c r="P31" i="40" s="1"/>
  <c r="AC33" i="40"/>
  <c r="AO34" i="40"/>
  <c r="AQ34" i="40" s="1"/>
  <c r="V35" i="40"/>
  <c r="AC38" i="40"/>
  <c r="N38" i="40"/>
  <c r="N39" i="40"/>
  <c r="P39" i="40" s="1"/>
  <c r="AC41" i="40"/>
  <c r="AQ45" i="40"/>
  <c r="AC48" i="40"/>
  <c r="AE48" i="40" s="1"/>
  <c r="Z48" i="40"/>
  <c r="AB48" i="40" s="1"/>
  <c r="S48" i="40"/>
  <c r="G50" i="40"/>
  <c r="AC50" i="40"/>
  <c r="AE50" i="40" s="1"/>
  <c r="N50" i="40"/>
  <c r="P50" i="40" s="1"/>
  <c r="AO50" i="40"/>
  <c r="AQ50" i="40" s="1"/>
  <c r="N52" i="40"/>
  <c r="AC52" i="40"/>
  <c r="AE52" i="40" s="1"/>
  <c r="AO11" i="22"/>
  <c r="AQ11" i="22" s="1"/>
  <c r="AH11" i="22"/>
  <c r="G12" i="22"/>
  <c r="AD12" i="22"/>
  <c r="O12" i="22"/>
  <c r="Z13" i="22"/>
  <c r="AB13" i="22" s="1"/>
  <c r="AC16" i="22"/>
  <c r="AC19" i="22"/>
  <c r="AE19" i="22" s="1"/>
  <c r="Z19" i="22"/>
  <c r="AB19" i="22" s="1"/>
  <c r="S19" i="22"/>
  <c r="G21" i="22"/>
  <c r="AC21" i="22"/>
  <c r="AE21" i="22" s="1"/>
  <c r="N21" i="22"/>
  <c r="P21" i="22" s="1"/>
  <c r="AO21" i="22"/>
  <c r="AQ21" i="22" s="1"/>
  <c r="N22" i="22"/>
  <c r="AC22" i="22"/>
  <c r="AE22" i="22" s="1"/>
  <c r="AO27" i="22"/>
  <c r="AQ27" i="22" s="1"/>
  <c r="AH27" i="22"/>
  <c r="G28" i="22"/>
  <c r="AD28" i="22"/>
  <c r="O28" i="22"/>
  <c r="Z29" i="22"/>
  <c r="AB29" i="22" s="1"/>
  <c r="AC32" i="22"/>
  <c r="AC35" i="22"/>
  <c r="AE35" i="22" s="1"/>
  <c r="AD40" i="22"/>
  <c r="AC45" i="22"/>
  <c r="AE45" i="22" s="1"/>
  <c r="AO45" i="22"/>
  <c r="AQ45" i="22" s="1"/>
  <c r="AH45" i="22"/>
  <c r="AO46" i="22"/>
  <c r="AQ46" i="22" s="1"/>
  <c r="AH46" i="22"/>
  <c r="AC47" i="22"/>
  <c r="AE47" i="22" s="1"/>
  <c r="N47" i="22"/>
  <c r="P47" i="22" s="1"/>
  <c r="G47" i="22"/>
  <c r="Z49" i="22"/>
  <c r="AB49" i="22" s="1"/>
  <c r="S49" i="22"/>
  <c r="N50" i="22"/>
  <c r="M50" i="22"/>
  <c r="AD11" i="23"/>
  <c r="N13" i="23"/>
  <c r="M13" i="23"/>
  <c r="V22" i="23"/>
  <c r="Z22" i="23"/>
  <c r="AB22" i="23" s="1"/>
  <c r="AK22" i="23"/>
  <c r="AO22" i="23"/>
  <c r="AQ22" i="23" s="1"/>
  <c r="AC23" i="23"/>
  <c r="AE23" i="23" s="1"/>
  <c r="AK23" i="23"/>
  <c r="AO23" i="23"/>
  <c r="AQ23" i="23" s="1"/>
  <c r="G27" i="23"/>
  <c r="AC27" i="23"/>
  <c r="AE27" i="23" s="1"/>
  <c r="N27" i="23"/>
  <c r="P27" i="23" s="1"/>
  <c r="G38" i="23"/>
  <c r="N38" i="23"/>
  <c r="P38" i="23" s="1"/>
  <c r="AC38" i="23"/>
  <c r="G39" i="23"/>
  <c r="AC39" i="23"/>
  <c r="AE39" i="23" s="1"/>
  <c r="N39" i="23"/>
  <c r="P39" i="23" s="1"/>
  <c r="G28" i="21"/>
  <c r="AC28" i="21"/>
  <c r="AE28" i="21" s="1"/>
  <c r="N28" i="21"/>
  <c r="P28" i="21" s="1"/>
  <c r="Z24" i="41"/>
  <c r="AB24" i="41" s="1"/>
  <c r="AO24" i="41"/>
  <c r="AQ24" i="41" s="1"/>
  <c r="N25" i="41"/>
  <c r="P25" i="41" s="1"/>
  <c r="AC25" i="41"/>
  <c r="AE25" i="41" s="1"/>
  <c r="Z28" i="41"/>
  <c r="AB28" i="41" s="1"/>
  <c r="AO28" i="41"/>
  <c r="AQ28" i="41" s="1"/>
  <c r="N29" i="41"/>
  <c r="P29" i="41" s="1"/>
  <c r="AC29" i="41"/>
  <c r="AE29" i="41" s="1"/>
  <c r="Z32" i="41"/>
  <c r="AB32" i="41" s="1"/>
  <c r="AO32" i="41"/>
  <c r="AQ32" i="41" s="1"/>
  <c r="N33" i="41"/>
  <c r="P33" i="41" s="1"/>
  <c r="AC33" i="41"/>
  <c r="AE33" i="41" s="1"/>
  <c r="Z36" i="41"/>
  <c r="AB36" i="41" s="1"/>
  <c r="AO36" i="41"/>
  <c r="AQ36" i="41" s="1"/>
  <c r="N37" i="41"/>
  <c r="P37" i="41" s="1"/>
  <c r="AC37" i="41"/>
  <c r="AE37" i="41" s="1"/>
  <c r="Z40" i="41"/>
  <c r="AB40" i="41" s="1"/>
  <c r="AO40" i="41"/>
  <c r="AQ40" i="41" s="1"/>
  <c r="N41" i="41"/>
  <c r="P41" i="41" s="1"/>
  <c r="AC41" i="41"/>
  <c r="AE41" i="41" s="1"/>
  <c r="Z44" i="41"/>
  <c r="AB44" i="41" s="1"/>
  <c r="AO44" i="41"/>
  <c r="AQ44" i="41" s="1"/>
  <c r="N45" i="41"/>
  <c r="P45" i="41" s="1"/>
  <c r="AC45" i="41"/>
  <c r="AE45" i="41" s="1"/>
  <c r="Z48" i="41"/>
  <c r="AB48" i="41" s="1"/>
  <c r="AO48" i="41"/>
  <c r="AQ48" i="41" s="1"/>
  <c r="AO52" i="41"/>
  <c r="AQ52" i="41" s="1"/>
  <c r="N8" i="40"/>
  <c r="P8" i="40" s="1"/>
  <c r="AC10" i="40"/>
  <c r="AE10" i="40" s="1"/>
  <c r="N10" i="40"/>
  <c r="P10" i="40" s="1"/>
  <c r="AD11" i="40"/>
  <c r="AO11" i="40"/>
  <c r="AQ11" i="40" s="1"/>
  <c r="AO14" i="40"/>
  <c r="AQ14" i="40" s="1"/>
  <c r="N16" i="40"/>
  <c r="P16" i="40" s="1"/>
  <c r="AC18" i="40"/>
  <c r="AE18" i="40" s="1"/>
  <c r="N18" i="40"/>
  <c r="P18" i="40" s="1"/>
  <c r="AD19" i="40"/>
  <c r="AO19" i="40"/>
  <c r="AQ19" i="40" s="1"/>
  <c r="AO22" i="40"/>
  <c r="AQ22" i="40" s="1"/>
  <c r="N24" i="40"/>
  <c r="P24" i="40" s="1"/>
  <c r="AC26" i="40"/>
  <c r="AE26" i="40" s="1"/>
  <c r="N26" i="40"/>
  <c r="P26" i="40" s="1"/>
  <c r="AD27" i="40"/>
  <c r="AO27" i="40"/>
  <c r="AQ27" i="40" s="1"/>
  <c r="AO30" i="40"/>
  <c r="AQ30" i="40" s="1"/>
  <c r="N32" i="40"/>
  <c r="P32" i="40" s="1"/>
  <c r="AC34" i="40"/>
  <c r="AE34" i="40" s="1"/>
  <c r="N34" i="40"/>
  <c r="P34" i="40" s="1"/>
  <c r="AD35" i="40"/>
  <c r="AO35" i="40"/>
  <c r="AQ35" i="40" s="1"/>
  <c r="AO38" i="40"/>
  <c r="AQ38" i="40" s="1"/>
  <c r="N40" i="40"/>
  <c r="P40" i="40" s="1"/>
  <c r="AC42" i="40"/>
  <c r="AE42" i="40" s="1"/>
  <c r="N42" i="40"/>
  <c r="P42" i="40" s="1"/>
  <c r="AD43" i="40"/>
  <c r="O43" i="40"/>
  <c r="AC44" i="40"/>
  <c r="AE44" i="40" s="1"/>
  <c r="N44" i="40"/>
  <c r="P44" i="40" s="1"/>
  <c r="G45" i="40"/>
  <c r="AD45" i="40"/>
  <c r="O45" i="40"/>
  <c r="AC46" i="40"/>
  <c r="AE46" i="40" s="1"/>
  <c r="N46" i="40"/>
  <c r="P46" i="40" s="1"/>
  <c r="AO48" i="40"/>
  <c r="AQ48" i="40" s="1"/>
  <c r="AH48" i="40"/>
  <c r="G49" i="40"/>
  <c r="AD49" i="40"/>
  <c r="AE49" i="40" s="1"/>
  <c r="O49" i="40"/>
  <c r="Z11" i="22"/>
  <c r="AB11" i="22" s="1"/>
  <c r="S11" i="22"/>
  <c r="G13" i="22"/>
  <c r="AC13" i="22"/>
  <c r="AE13" i="22" s="1"/>
  <c r="N13" i="22"/>
  <c r="P13" i="22" s="1"/>
  <c r="AO19" i="22"/>
  <c r="AQ19" i="22" s="1"/>
  <c r="AH19" i="22"/>
  <c r="G20" i="22"/>
  <c r="AD20" i="22"/>
  <c r="O20" i="22"/>
  <c r="Z27" i="22"/>
  <c r="AB27" i="22" s="1"/>
  <c r="S27" i="22"/>
  <c r="G29" i="22"/>
  <c r="AC29" i="22"/>
  <c r="AE29" i="22" s="1"/>
  <c r="N29" i="22"/>
  <c r="P29" i="22" s="1"/>
  <c r="AO37" i="22"/>
  <c r="AQ37" i="22" s="1"/>
  <c r="AH37" i="22"/>
  <c r="AO38" i="22"/>
  <c r="AQ38" i="22" s="1"/>
  <c r="AH38" i="22"/>
  <c r="AC39" i="22"/>
  <c r="AE39" i="22" s="1"/>
  <c r="N39" i="22"/>
  <c r="P39" i="22" s="1"/>
  <c r="G39" i="22"/>
  <c r="Z41" i="22"/>
  <c r="AB41" i="22" s="1"/>
  <c r="S41" i="22"/>
  <c r="N42" i="22"/>
  <c r="M42" i="22"/>
  <c r="AO8" i="23"/>
  <c r="AQ8" i="23" s="1"/>
  <c r="AH8" i="23"/>
  <c r="AO9" i="23"/>
  <c r="AQ9" i="23" s="1"/>
  <c r="AH9" i="23"/>
  <c r="AC10" i="23"/>
  <c r="AE10" i="23" s="1"/>
  <c r="N10" i="23"/>
  <c r="P10" i="23" s="1"/>
  <c r="G10" i="23"/>
  <c r="Z12" i="23"/>
  <c r="AB12" i="23" s="1"/>
  <c r="S12" i="23"/>
  <c r="G19" i="23"/>
  <c r="AC19" i="23"/>
  <c r="AE19" i="23" s="1"/>
  <c r="N19" i="23"/>
  <c r="P19" i="23" s="1"/>
  <c r="Z20" i="23"/>
  <c r="AB20" i="23" s="1"/>
  <c r="S20" i="23"/>
  <c r="AC22" i="23"/>
  <c r="AE22" i="23" s="1"/>
  <c r="N22" i="23"/>
  <c r="G22" i="23"/>
  <c r="G30" i="23"/>
  <c r="N30" i="23"/>
  <c r="P30" i="23" s="1"/>
  <c r="AC30" i="23"/>
  <c r="G31" i="23"/>
  <c r="AC31" i="23"/>
  <c r="AE31" i="23" s="1"/>
  <c r="N31" i="23"/>
  <c r="P31" i="23" s="1"/>
  <c r="G46" i="23"/>
  <c r="N46" i="23"/>
  <c r="P46" i="23" s="1"/>
  <c r="AC46" i="23"/>
  <c r="G47" i="23"/>
  <c r="AC47" i="23"/>
  <c r="AE47" i="23" s="1"/>
  <c r="N47" i="23"/>
  <c r="P47" i="23" s="1"/>
  <c r="Z36" i="21"/>
  <c r="AB36" i="21" s="1"/>
  <c r="S36" i="21"/>
  <c r="AC36" i="21"/>
  <c r="AE36" i="21" s="1"/>
  <c r="O43" i="21"/>
  <c r="AD43" i="21"/>
  <c r="N10" i="41"/>
  <c r="N14" i="41"/>
  <c r="P14" i="41" s="1"/>
  <c r="N18" i="41"/>
  <c r="N22" i="41"/>
  <c r="N26" i="41"/>
  <c r="N30" i="41"/>
  <c r="N34" i="41"/>
  <c r="N38" i="41"/>
  <c r="N42" i="41"/>
  <c r="N46" i="41"/>
  <c r="S49" i="41"/>
  <c r="AD50" i="41"/>
  <c r="O50" i="41"/>
  <c r="S50" i="41"/>
  <c r="AC7" i="40"/>
  <c r="AE7" i="40" s="1"/>
  <c r="AH8" i="40"/>
  <c r="AH9" i="40"/>
  <c r="Z10" i="40"/>
  <c r="AB10" i="40" s="1"/>
  <c r="S12" i="40"/>
  <c r="AD13" i="40"/>
  <c r="O13" i="40"/>
  <c r="S13" i="40"/>
  <c r="AC15" i="40"/>
  <c r="AE15" i="40" s="1"/>
  <c r="AH16" i="40"/>
  <c r="AH17" i="40"/>
  <c r="Z18" i="40"/>
  <c r="AB18" i="40" s="1"/>
  <c r="S20" i="40"/>
  <c r="AD21" i="40"/>
  <c r="O21" i="40"/>
  <c r="S21" i="40"/>
  <c r="AC23" i="40"/>
  <c r="AE23" i="40" s="1"/>
  <c r="AH24" i="40"/>
  <c r="AH25" i="40"/>
  <c r="Z26" i="40"/>
  <c r="AB26" i="40" s="1"/>
  <c r="S28" i="40"/>
  <c r="AD29" i="40"/>
  <c r="O29" i="40"/>
  <c r="S29" i="40"/>
  <c r="AC31" i="40"/>
  <c r="AE31" i="40" s="1"/>
  <c r="AH32" i="40"/>
  <c r="AH33" i="40"/>
  <c r="Z34" i="40"/>
  <c r="AB34" i="40" s="1"/>
  <c r="S36" i="40"/>
  <c r="AD37" i="40"/>
  <c r="O37" i="40"/>
  <c r="S37" i="40"/>
  <c r="AC39" i="40"/>
  <c r="AE39" i="40" s="1"/>
  <c r="AH40" i="40"/>
  <c r="AH41" i="40"/>
  <c r="AC7" i="22"/>
  <c r="AE7" i="22" s="1"/>
  <c r="Z7" i="22"/>
  <c r="AB7" i="22" s="1"/>
  <c r="S7" i="22"/>
  <c r="G9" i="22"/>
  <c r="AC9" i="22"/>
  <c r="AE9" i="22" s="1"/>
  <c r="N9" i="22"/>
  <c r="P9" i="22" s="1"/>
  <c r="AO15" i="22"/>
  <c r="AQ15" i="22" s="1"/>
  <c r="AH15" i="22"/>
  <c r="G16" i="22"/>
  <c r="AD16" i="22"/>
  <c r="O16" i="22"/>
  <c r="AB16" i="22"/>
  <c r="AC23" i="22"/>
  <c r="AE23" i="22" s="1"/>
  <c r="Z23" i="22"/>
  <c r="AB23" i="22" s="1"/>
  <c r="S23" i="22"/>
  <c r="G25" i="22"/>
  <c r="AC25" i="22"/>
  <c r="AE25" i="22" s="1"/>
  <c r="N25" i="22"/>
  <c r="P25" i="22" s="1"/>
  <c r="AO31" i="22"/>
  <c r="AQ31" i="22" s="1"/>
  <c r="AH31" i="22"/>
  <c r="G32" i="22"/>
  <c r="AD32" i="22"/>
  <c r="O32" i="22"/>
  <c r="AB32" i="22"/>
  <c r="AQ32" i="22"/>
  <c r="Z35" i="22"/>
  <c r="AB35" i="22" s="1"/>
  <c r="S35" i="22"/>
  <c r="AC41" i="22"/>
  <c r="AE41" i="22" s="1"/>
  <c r="Z42" i="22"/>
  <c r="AB42" i="22" s="1"/>
  <c r="S42" i="22"/>
  <c r="AC12" i="23"/>
  <c r="AE12" i="23" s="1"/>
  <c r="AO17" i="23"/>
  <c r="AQ17" i="23" s="1"/>
  <c r="AH17" i="23"/>
  <c r="J34" i="23"/>
  <c r="N34" i="23"/>
  <c r="P34" i="23" s="1"/>
  <c r="AO52" i="23"/>
  <c r="AQ52" i="23" s="1"/>
  <c r="AH52" i="23"/>
  <c r="G7" i="21"/>
  <c r="AD7" i="21"/>
  <c r="O7" i="21"/>
  <c r="Z14" i="21"/>
  <c r="AB14" i="21" s="1"/>
  <c r="S14" i="21"/>
  <c r="G31" i="21"/>
  <c r="AD31" i="21"/>
  <c r="O31" i="21"/>
  <c r="V19" i="20"/>
  <c r="Z19" i="20"/>
  <c r="AB19" i="20" s="1"/>
  <c r="J49" i="40"/>
  <c r="J8" i="22"/>
  <c r="J12" i="22"/>
  <c r="J16" i="22"/>
  <c r="J20" i="22"/>
  <c r="J24" i="22"/>
  <c r="J28" i="22"/>
  <c r="J32" i="22"/>
  <c r="O36" i="22"/>
  <c r="AK36" i="22"/>
  <c r="G37" i="22"/>
  <c r="S37" i="22"/>
  <c r="AD38" i="22"/>
  <c r="O38" i="22"/>
  <c r="S38" i="22"/>
  <c r="G40" i="22"/>
  <c r="AC40" i="22"/>
  <c r="J41" i="22"/>
  <c r="AH41" i="22"/>
  <c r="AH42" i="22"/>
  <c r="Z43" i="22"/>
  <c r="AB43" i="22" s="1"/>
  <c r="O44" i="22"/>
  <c r="AK44" i="22"/>
  <c r="G45" i="22"/>
  <c r="S45" i="22"/>
  <c r="AD46" i="22"/>
  <c r="O46" i="22"/>
  <c r="S46" i="22"/>
  <c r="G48" i="22"/>
  <c r="AC48" i="22"/>
  <c r="AE48" i="22" s="1"/>
  <c r="J49" i="22"/>
  <c r="AH49" i="22"/>
  <c r="AH50" i="22"/>
  <c r="Z52" i="22"/>
  <c r="AB52" i="22" s="1"/>
  <c r="O7" i="23"/>
  <c r="AK7" i="23"/>
  <c r="G8" i="23"/>
  <c r="S8" i="23"/>
  <c r="AD9" i="23"/>
  <c r="O9" i="23"/>
  <c r="P9" i="23" s="1"/>
  <c r="S9" i="23"/>
  <c r="G11" i="23"/>
  <c r="AC11" i="23"/>
  <c r="J12" i="23"/>
  <c r="AH12" i="23"/>
  <c r="AH13" i="23"/>
  <c r="Z14" i="23"/>
  <c r="AB14" i="23" s="1"/>
  <c r="O15" i="23"/>
  <c r="AK15" i="23"/>
  <c r="G16" i="23"/>
  <c r="AO16" i="23"/>
  <c r="AQ16" i="23" s="1"/>
  <c r="AD17" i="23"/>
  <c r="O17" i="23"/>
  <c r="O18" i="23"/>
  <c r="AC20" i="23"/>
  <c r="AE20" i="23" s="1"/>
  <c r="Z21" i="23"/>
  <c r="AB21" i="23" s="1"/>
  <c r="S21" i="23"/>
  <c r="N23" i="23"/>
  <c r="P23" i="23" s="1"/>
  <c r="AO24" i="23"/>
  <c r="AQ24" i="23" s="1"/>
  <c r="AD25" i="23"/>
  <c r="O25" i="23"/>
  <c r="O26" i="23"/>
  <c r="Z31" i="23"/>
  <c r="AB31" i="23" s="1"/>
  <c r="Z39" i="23"/>
  <c r="AB39" i="23" s="1"/>
  <c r="Z47" i="23"/>
  <c r="AB47" i="23" s="1"/>
  <c r="J29" i="21"/>
  <c r="AC29" i="21"/>
  <c r="AE29" i="21" s="1"/>
  <c r="N29" i="21"/>
  <c r="P29" i="21" s="1"/>
  <c r="Z44" i="21"/>
  <c r="AB44" i="21" s="1"/>
  <c r="S44" i="21"/>
  <c r="AC44" i="21"/>
  <c r="AE44" i="21" s="1"/>
  <c r="V15" i="20"/>
  <c r="Z15" i="20"/>
  <c r="AB15" i="20" s="1"/>
  <c r="O45" i="20"/>
  <c r="G45" i="20"/>
  <c r="AD45" i="20"/>
  <c r="Z45" i="20"/>
  <c r="AB45" i="20" s="1"/>
  <c r="O47" i="40"/>
  <c r="P47" i="40" s="1"/>
  <c r="N48" i="40"/>
  <c r="P48" i="40" s="1"/>
  <c r="O52" i="40"/>
  <c r="N7" i="22"/>
  <c r="P7" i="22" s="1"/>
  <c r="O10" i="22"/>
  <c r="N11" i="22"/>
  <c r="P11" i="22" s="1"/>
  <c r="O14" i="22"/>
  <c r="N15" i="22"/>
  <c r="P15" i="22" s="1"/>
  <c r="O18" i="22"/>
  <c r="P18" i="22" s="1"/>
  <c r="N19" i="22"/>
  <c r="P19" i="22" s="1"/>
  <c r="O22" i="22"/>
  <c r="N23" i="22"/>
  <c r="P23" i="22" s="1"/>
  <c r="O26" i="22"/>
  <c r="N27" i="22"/>
  <c r="P27" i="22" s="1"/>
  <c r="O30" i="22"/>
  <c r="N31" i="22"/>
  <c r="P31" i="22" s="1"/>
  <c r="O34" i="22"/>
  <c r="N35" i="22"/>
  <c r="P35" i="22" s="1"/>
  <c r="AC36" i="22"/>
  <c r="AE36" i="22" s="1"/>
  <c r="Z39" i="22"/>
  <c r="AB39" i="22" s="1"/>
  <c r="Z40" i="22"/>
  <c r="AB40" i="22" s="1"/>
  <c r="AD42" i="22"/>
  <c r="O42" i="22"/>
  <c r="AC44" i="22"/>
  <c r="AE44" i="22" s="1"/>
  <c r="Z47" i="22"/>
  <c r="AB47" i="22" s="1"/>
  <c r="Z48" i="22"/>
  <c r="AB48" i="22" s="1"/>
  <c r="AD50" i="22"/>
  <c r="O50" i="22"/>
  <c r="AC7" i="23"/>
  <c r="AE7" i="23" s="1"/>
  <c r="Z10" i="23"/>
  <c r="AB10" i="23" s="1"/>
  <c r="Z11" i="23"/>
  <c r="AB11" i="23" s="1"/>
  <c r="AD13" i="23"/>
  <c r="O13" i="23"/>
  <c r="AC15" i="23"/>
  <c r="AE15" i="23" s="1"/>
  <c r="Z17" i="23"/>
  <c r="AB17" i="23" s="1"/>
  <c r="S17" i="23"/>
  <c r="AO20" i="23"/>
  <c r="AQ20" i="23" s="1"/>
  <c r="AD21" i="23"/>
  <c r="O21" i="23"/>
  <c r="O22" i="23"/>
  <c r="AC24" i="23"/>
  <c r="AE24" i="23" s="1"/>
  <c r="Z25" i="23"/>
  <c r="AB25" i="23" s="1"/>
  <c r="S25" i="23"/>
  <c r="J32" i="23"/>
  <c r="AC32" i="23"/>
  <c r="N32" i="23"/>
  <c r="O33" i="23"/>
  <c r="AD33" i="23"/>
  <c r="J40" i="23"/>
  <c r="AC40" i="23"/>
  <c r="N40" i="23"/>
  <c r="O41" i="23"/>
  <c r="AD41" i="23"/>
  <c r="J48" i="23"/>
  <c r="AC48" i="23"/>
  <c r="N48" i="23"/>
  <c r="O49" i="23"/>
  <c r="AD49" i="23"/>
  <c r="J9" i="21"/>
  <c r="AC9" i="21"/>
  <c r="AE9" i="21" s="1"/>
  <c r="N9" i="21"/>
  <c r="G16" i="21"/>
  <c r="AC16" i="21"/>
  <c r="AE16" i="21" s="1"/>
  <c r="N16" i="21"/>
  <c r="P16" i="21" s="1"/>
  <c r="V16" i="21"/>
  <c r="Z16" i="21"/>
  <c r="AB16" i="21" s="1"/>
  <c r="J25" i="21"/>
  <c r="N25" i="21"/>
  <c r="AC25" i="21"/>
  <c r="AE25" i="21" s="1"/>
  <c r="Z30" i="21"/>
  <c r="AB30" i="21" s="1"/>
  <c r="S30" i="21"/>
  <c r="O35" i="21"/>
  <c r="AD35" i="21"/>
  <c r="AO40" i="21"/>
  <c r="AQ40" i="21" s="1"/>
  <c r="AH40" i="21"/>
  <c r="AO41" i="21"/>
  <c r="AQ41" i="21" s="1"/>
  <c r="AH41" i="21"/>
  <c r="AC42" i="21"/>
  <c r="AE42" i="21" s="1"/>
  <c r="N42" i="21"/>
  <c r="P42" i="21" s="1"/>
  <c r="G42" i="21"/>
  <c r="V7" i="20"/>
  <c r="Z7" i="20"/>
  <c r="AB7" i="20" s="1"/>
  <c r="AK25" i="20"/>
  <c r="AO25" i="20"/>
  <c r="AQ25" i="20" s="1"/>
  <c r="Z31" i="20"/>
  <c r="AB31" i="20" s="1"/>
  <c r="S31" i="20"/>
  <c r="N49" i="40"/>
  <c r="N8" i="22"/>
  <c r="N12" i="22"/>
  <c r="N16" i="22"/>
  <c r="N20" i="22"/>
  <c r="N24" i="22"/>
  <c r="N28" i="22"/>
  <c r="N32" i="22"/>
  <c r="N36" i="22"/>
  <c r="AC38" i="22"/>
  <c r="AE38" i="22" s="1"/>
  <c r="AO39" i="22"/>
  <c r="AQ39" i="22" s="1"/>
  <c r="AC43" i="22"/>
  <c r="AE43" i="22" s="1"/>
  <c r="N43" i="22"/>
  <c r="P43" i="22" s="1"/>
  <c r="N44" i="22"/>
  <c r="AC46" i="22"/>
  <c r="AO47" i="22"/>
  <c r="AQ47" i="22" s="1"/>
  <c r="AC52" i="22"/>
  <c r="AE52" i="22" s="1"/>
  <c r="N52" i="22"/>
  <c r="P52" i="22" s="1"/>
  <c r="N7" i="23"/>
  <c r="AC9" i="23"/>
  <c r="AO10" i="23"/>
  <c r="AQ10" i="23" s="1"/>
  <c r="G13" i="23"/>
  <c r="AC14" i="23"/>
  <c r="AE14" i="23" s="1"/>
  <c r="N14" i="23"/>
  <c r="P14" i="23" s="1"/>
  <c r="N15" i="23"/>
  <c r="Z16" i="23"/>
  <c r="AB16" i="23" s="1"/>
  <c r="AC18" i="23"/>
  <c r="AE18" i="23" s="1"/>
  <c r="N18" i="23"/>
  <c r="G18" i="23"/>
  <c r="AH20" i="23"/>
  <c r="G21" i="23"/>
  <c r="AO21" i="23"/>
  <c r="AQ21" i="23" s="1"/>
  <c r="AH21" i="23"/>
  <c r="Z24" i="23"/>
  <c r="AB24" i="23" s="1"/>
  <c r="AC26" i="23"/>
  <c r="AE26" i="23" s="1"/>
  <c r="N26" i="23"/>
  <c r="G26" i="23"/>
  <c r="AD28" i="23"/>
  <c r="O28" i="23"/>
  <c r="G28" i="23"/>
  <c r="AD36" i="23"/>
  <c r="O36" i="23"/>
  <c r="G36" i="23"/>
  <c r="AD44" i="23"/>
  <c r="O44" i="23"/>
  <c r="G44" i="23"/>
  <c r="AK8" i="21"/>
  <c r="AO8" i="21"/>
  <c r="AQ8" i="21" s="1"/>
  <c r="G24" i="21"/>
  <c r="AC24" i="21"/>
  <c r="AE24" i="21" s="1"/>
  <c r="N24" i="21"/>
  <c r="P24" i="21" s="1"/>
  <c r="AO26" i="21"/>
  <c r="AQ26" i="21" s="1"/>
  <c r="AH26" i="21"/>
  <c r="AO32" i="21"/>
  <c r="AQ32" i="21" s="1"/>
  <c r="AH32" i="21"/>
  <c r="AO33" i="21"/>
  <c r="AQ33" i="21" s="1"/>
  <c r="AH33" i="21"/>
  <c r="AC34" i="21"/>
  <c r="AE34" i="21" s="1"/>
  <c r="N34" i="21"/>
  <c r="P34" i="21" s="1"/>
  <c r="G34" i="21"/>
  <c r="V11" i="20"/>
  <c r="Z11" i="20"/>
  <c r="AB11" i="20" s="1"/>
  <c r="AO29" i="23"/>
  <c r="AQ29" i="23" s="1"/>
  <c r="AC33" i="23"/>
  <c r="N33" i="23"/>
  <c r="P33" i="23" s="1"/>
  <c r="AC36" i="23"/>
  <c r="AO37" i="23"/>
  <c r="AQ37" i="23" s="1"/>
  <c r="AC41" i="23"/>
  <c r="N41" i="23"/>
  <c r="AC44" i="23"/>
  <c r="AO45" i="23"/>
  <c r="AQ45" i="23" s="1"/>
  <c r="AC49" i="23"/>
  <c r="N49" i="23"/>
  <c r="AO10" i="21"/>
  <c r="AQ10" i="21" s="1"/>
  <c r="AH10" i="21"/>
  <c r="G11" i="21"/>
  <c r="AD11" i="21"/>
  <c r="O11" i="21"/>
  <c r="AC15" i="21"/>
  <c r="Z18" i="21"/>
  <c r="AB18" i="21" s="1"/>
  <c r="S18" i="21"/>
  <c r="G20" i="21"/>
  <c r="AC20" i="21"/>
  <c r="AE20" i="21" s="1"/>
  <c r="N20" i="21"/>
  <c r="P20" i="21" s="1"/>
  <c r="AC23" i="21"/>
  <c r="AC26" i="21"/>
  <c r="AE26" i="21" s="1"/>
  <c r="AC27" i="21"/>
  <c r="AO36" i="21"/>
  <c r="AQ36" i="21" s="1"/>
  <c r="Z37" i="21"/>
  <c r="AB37" i="21" s="1"/>
  <c r="S37" i="21"/>
  <c r="Z40" i="21"/>
  <c r="AB40" i="21" s="1"/>
  <c r="AO44" i="21"/>
  <c r="AQ44" i="21" s="1"/>
  <c r="Z45" i="21"/>
  <c r="AB45" i="21" s="1"/>
  <c r="S45" i="21"/>
  <c r="Z48" i="21"/>
  <c r="AB48" i="21" s="1"/>
  <c r="AN48" i="21"/>
  <c r="AO48" i="21"/>
  <c r="AQ48" i="21" s="1"/>
  <c r="J52" i="21"/>
  <c r="N52" i="21"/>
  <c r="AC52" i="21"/>
  <c r="AN7" i="20"/>
  <c r="AO7" i="20"/>
  <c r="AQ7" i="20" s="1"/>
  <c r="J10" i="20"/>
  <c r="N10" i="20"/>
  <c r="AC10" i="20"/>
  <c r="AN11" i="20"/>
  <c r="AO11" i="20"/>
  <c r="AQ11" i="20" s="1"/>
  <c r="J14" i="20"/>
  <c r="N14" i="20"/>
  <c r="AC14" i="20"/>
  <c r="AN15" i="20"/>
  <c r="AO15" i="20"/>
  <c r="AQ15" i="20" s="1"/>
  <c r="J18" i="20"/>
  <c r="N18" i="20"/>
  <c r="AC18" i="20"/>
  <c r="AN19" i="20"/>
  <c r="AO19" i="20"/>
  <c r="AQ19" i="20" s="1"/>
  <c r="J26" i="20"/>
  <c r="AC26" i="20"/>
  <c r="AE26" i="20" s="1"/>
  <c r="N26" i="20"/>
  <c r="AD48" i="20"/>
  <c r="O48" i="20"/>
  <c r="G48" i="20"/>
  <c r="N17" i="23"/>
  <c r="AC17" i="23"/>
  <c r="N21" i="23"/>
  <c r="AC21" i="23"/>
  <c r="N25" i="23"/>
  <c r="AC25" i="23"/>
  <c r="AC29" i="23"/>
  <c r="AE29" i="23" s="1"/>
  <c r="N29" i="23"/>
  <c r="P29" i="23" s="1"/>
  <c r="AD30" i="23"/>
  <c r="AO30" i="23"/>
  <c r="AQ30" i="23" s="1"/>
  <c r="G33" i="23"/>
  <c r="AO33" i="23"/>
  <c r="AQ33" i="23" s="1"/>
  <c r="N35" i="23"/>
  <c r="P35" i="23" s="1"/>
  <c r="AC37" i="23"/>
  <c r="AE37" i="23" s="1"/>
  <c r="N37" i="23"/>
  <c r="P37" i="23" s="1"/>
  <c r="AD38" i="23"/>
  <c r="AO38" i="23"/>
  <c r="AQ38" i="23" s="1"/>
  <c r="G41" i="23"/>
  <c r="AO41" i="23"/>
  <c r="AQ41" i="23" s="1"/>
  <c r="N43" i="23"/>
  <c r="P43" i="23" s="1"/>
  <c r="AC45" i="23"/>
  <c r="AE45" i="23" s="1"/>
  <c r="N45" i="23"/>
  <c r="P45" i="23" s="1"/>
  <c r="AD46" i="23"/>
  <c r="AO46" i="23"/>
  <c r="AQ46" i="23" s="1"/>
  <c r="G49" i="23"/>
  <c r="N50" i="23"/>
  <c r="AC10" i="21"/>
  <c r="AE10" i="21" s="1"/>
  <c r="Z10" i="21"/>
  <c r="AB10" i="21" s="1"/>
  <c r="S10" i="21"/>
  <c r="G12" i="21"/>
  <c r="AC12" i="21"/>
  <c r="AE12" i="21" s="1"/>
  <c r="N12" i="21"/>
  <c r="P12" i="21" s="1"/>
  <c r="AO12" i="21"/>
  <c r="AQ12" i="21" s="1"/>
  <c r="N13" i="21"/>
  <c r="AC13" i="21"/>
  <c r="AE13" i="21" s="1"/>
  <c r="AO18" i="21"/>
  <c r="AQ18" i="21" s="1"/>
  <c r="AH18" i="21"/>
  <c r="G19" i="21"/>
  <c r="AD19" i="21"/>
  <c r="O19" i="21"/>
  <c r="Z20" i="21"/>
  <c r="AB20" i="21" s="1"/>
  <c r="Z24" i="21"/>
  <c r="AB24" i="21" s="1"/>
  <c r="Z28" i="21"/>
  <c r="AB28" i="21" s="1"/>
  <c r="J49" i="21"/>
  <c r="N49" i="21"/>
  <c r="AC49" i="21"/>
  <c r="AN50" i="21"/>
  <c r="AO50" i="21"/>
  <c r="AQ50" i="21" s="1"/>
  <c r="J8" i="20"/>
  <c r="N8" i="20"/>
  <c r="AC8" i="20"/>
  <c r="AN9" i="20"/>
  <c r="AO9" i="20"/>
  <c r="AQ9" i="20" s="1"/>
  <c r="J12" i="20"/>
  <c r="N12" i="20"/>
  <c r="AC12" i="20"/>
  <c r="AN13" i="20"/>
  <c r="AO13" i="20"/>
  <c r="AQ13" i="20" s="1"/>
  <c r="J16" i="20"/>
  <c r="N16" i="20"/>
  <c r="AC16" i="20"/>
  <c r="AN17" i="20"/>
  <c r="AO17" i="20"/>
  <c r="AQ17" i="20" s="1"/>
  <c r="J20" i="20"/>
  <c r="N20" i="20"/>
  <c r="AC20" i="20"/>
  <c r="G33" i="20"/>
  <c r="AC33" i="20"/>
  <c r="AE33" i="20" s="1"/>
  <c r="N33" i="20"/>
  <c r="P33" i="20" s="1"/>
  <c r="V33" i="20"/>
  <c r="Z33" i="20"/>
  <c r="AB33" i="20" s="1"/>
  <c r="AC42" i="20"/>
  <c r="AE42" i="20" s="1"/>
  <c r="G43" i="20"/>
  <c r="AC43" i="20"/>
  <c r="AE43" i="20" s="1"/>
  <c r="N43" i="20"/>
  <c r="P43" i="20" s="1"/>
  <c r="J44" i="20"/>
  <c r="AC44" i="20"/>
  <c r="N44" i="20"/>
  <c r="AK20" i="16"/>
  <c r="AO20" i="16"/>
  <c r="AQ20" i="16" s="1"/>
  <c r="AH27" i="23"/>
  <c r="AH28" i="23"/>
  <c r="Z29" i="23"/>
  <c r="AB29" i="23" s="1"/>
  <c r="S31" i="23"/>
  <c r="AD32" i="23"/>
  <c r="O32" i="23"/>
  <c r="S32" i="23"/>
  <c r="G34" i="23"/>
  <c r="AC34" i="23"/>
  <c r="AE34" i="23" s="1"/>
  <c r="AH35" i="23"/>
  <c r="AH36" i="23"/>
  <c r="Z37" i="23"/>
  <c r="AB37" i="23" s="1"/>
  <c r="S39" i="23"/>
  <c r="AD40" i="23"/>
  <c r="O40" i="23"/>
  <c r="S40" i="23"/>
  <c r="G42" i="23"/>
  <c r="AC42" i="23"/>
  <c r="AE42" i="23" s="1"/>
  <c r="AH43" i="23"/>
  <c r="AH44" i="23"/>
  <c r="Z45" i="23"/>
  <c r="AB45" i="23" s="1"/>
  <c r="S47" i="23"/>
  <c r="AD48" i="23"/>
  <c r="O48" i="23"/>
  <c r="S48" i="23"/>
  <c r="AD50" i="23"/>
  <c r="O50" i="23"/>
  <c r="AC50" i="23"/>
  <c r="AC52" i="23"/>
  <c r="AE52" i="23" s="1"/>
  <c r="N52" i="23"/>
  <c r="P52" i="23" s="1"/>
  <c r="Z52" i="23"/>
  <c r="AB52" i="23" s="1"/>
  <c r="S52" i="23"/>
  <c r="G8" i="21"/>
  <c r="AC8" i="21"/>
  <c r="AE8" i="21" s="1"/>
  <c r="N8" i="21"/>
  <c r="P8" i="21" s="1"/>
  <c r="AO14" i="21"/>
  <c r="AQ14" i="21" s="1"/>
  <c r="AH14" i="21"/>
  <c r="G15" i="21"/>
  <c r="AD15" i="21"/>
  <c r="O15" i="21"/>
  <c r="AB15" i="21"/>
  <c r="AQ15" i="21"/>
  <c r="AC19" i="21"/>
  <c r="AC22" i="21"/>
  <c r="AE22" i="21" s="1"/>
  <c r="Z22" i="21"/>
  <c r="AB22" i="21" s="1"/>
  <c r="S22" i="21"/>
  <c r="G23" i="21"/>
  <c r="AD23" i="21"/>
  <c r="O23" i="21"/>
  <c r="Z26" i="21"/>
  <c r="AB26" i="21" s="1"/>
  <c r="S26" i="21"/>
  <c r="G27" i="21"/>
  <c r="AD27" i="21"/>
  <c r="O27" i="21"/>
  <c r="AO30" i="21"/>
  <c r="AQ30" i="21" s="1"/>
  <c r="AH30" i="21"/>
  <c r="AC32" i="21"/>
  <c r="AE32" i="21" s="1"/>
  <c r="G32" i="21"/>
  <c r="N32" i="21"/>
  <c r="P32" i="21" s="1"/>
  <c r="N37" i="21"/>
  <c r="M37" i="21"/>
  <c r="AO38" i="21"/>
  <c r="AQ38" i="21" s="1"/>
  <c r="N45" i="21"/>
  <c r="M45" i="21"/>
  <c r="AO46" i="21"/>
  <c r="AQ46" i="21" s="1"/>
  <c r="V50" i="21"/>
  <c r="Z50" i="21"/>
  <c r="AB50" i="21" s="1"/>
  <c r="V9" i="20"/>
  <c r="Z9" i="20"/>
  <c r="AB9" i="20" s="1"/>
  <c r="V13" i="20"/>
  <c r="Z13" i="20"/>
  <c r="AB13" i="20" s="1"/>
  <c r="V17" i="20"/>
  <c r="Z17" i="20"/>
  <c r="AB17" i="20" s="1"/>
  <c r="AO23" i="20"/>
  <c r="AQ23" i="20" s="1"/>
  <c r="AH23" i="20"/>
  <c r="G24" i="20"/>
  <c r="AD24" i="20"/>
  <c r="O24" i="20"/>
  <c r="AO39" i="20"/>
  <c r="AQ39" i="20" s="1"/>
  <c r="AH39" i="20"/>
  <c r="AD40" i="20"/>
  <c r="O40" i="20"/>
  <c r="G40" i="20"/>
  <c r="AC50" i="20"/>
  <c r="AE50" i="20" s="1"/>
  <c r="G52" i="20"/>
  <c r="AC52" i="20"/>
  <c r="AE52" i="20" s="1"/>
  <c r="N52" i="20"/>
  <c r="P52" i="20" s="1"/>
  <c r="J7" i="21"/>
  <c r="J11" i="21"/>
  <c r="J15" i="21"/>
  <c r="J19" i="21"/>
  <c r="J23" i="21"/>
  <c r="Z23" i="21"/>
  <c r="AB23" i="21" s="1"/>
  <c r="AO23" i="21"/>
  <c r="AQ23" i="21" s="1"/>
  <c r="J27" i="21"/>
  <c r="Z27" i="21"/>
  <c r="AB27" i="21" s="1"/>
  <c r="AO27" i="21"/>
  <c r="AQ27" i="21" s="1"/>
  <c r="J31" i="21"/>
  <c r="Z31" i="21"/>
  <c r="AB31" i="21" s="1"/>
  <c r="AO31" i="21"/>
  <c r="AQ31" i="21" s="1"/>
  <c r="S32" i="21"/>
  <c r="AD33" i="21"/>
  <c r="O33" i="21"/>
  <c r="S33" i="21"/>
  <c r="G35" i="21"/>
  <c r="AC35" i="21"/>
  <c r="J36" i="21"/>
  <c r="AH36" i="21"/>
  <c r="AH37" i="21"/>
  <c r="Z38" i="21"/>
  <c r="AB38" i="21" s="1"/>
  <c r="O39" i="21"/>
  <c r="AK39" i="21"/>
  <c r="G40" i="21"/>
  <c r="S40" i="21"/>
  <c r="AD41" i="21"/>
  <c r="O41" i="21"/>
  <c r="S41" i="21"/>
  <c r="G43" i="21"/>
  <c r="AC43" i="21"/>
  <c r="J44" i="21"/>
  <c r="AH44" i="21"/>
  <c r="AH45" i="21"/>
  <c r="Z46" i="21"/>
  <c r="AB46" i="21" s="1"/>
  <c r="O47" i="21"/>
  <c r="AK47" i="21"/>
  <c r="S48" i="21"/>
  <c r="G49" i="21"/>
  <c r="AD49" i="21"/>
  <c r="O49" i="21"/>
  <c r="AC50" i="21"/>
  <c r="AE50" i="21" s="1"/>
  <c r="N50" i="21"/>
  <c r="P50" i="21" s="1"/>
  <c r="AD52" i="21"/>
  <c r="O52" i="21"/>
  <c r="AC7" i="20"/>
  <c r="AE7" i="20" s="1"/>
  <c r="N7" i="20"/>
  <c r="P7" i="20" s="1"/>
  <c r="G8" i="20"/>
  <c r="AD8" i="20"/>
  <c r="O8" i="20"/>
  <c r="AC9" i="20"/>
  <c r="AE9" i="20" s="1"/>
  <c r="N9" i="20"/>
  <c r="P9" i="20" s="1"/>
  <c r="AD10" i="20"/>
  <c r="O10" i="20"/>
  <c r="AC11" i="20"/>
  <c r="AE11" i="20" s="1"/>
  <c r="N11" i="20"/>
  <c r="P11" i="20" s="1"/>
  <c r="G12" i="20"/>
  <c r="AD12" i="20"/>
  <c r="O12" i="20"/>
  <c r="AC13" i="20"/>
  <c r="AE13" i="20" s="1"/>
  <c r="N13" i="20"/>
  <c r="P13" i="20" s="1"/>
  <c r="AD14" i="20"/>
  <c r="O14" i="20"/>
  <c r="AC15" i="20"/>
  <c r="AE15" i="20" s="1"/>
  <c r="N15" i="20"/>
  <c r="P15" i="20" s="1"/>
  <c r="G16" i="20"/>
  <c r="AD16" i="20"/>
  <c r="O16" i="20"/>
  <c r="AC17" i="20"/>
  <c r="AE17" i="20" s="1"/>
  <c r="N17" i="20"/>
  <c r="P17" i="20" s="1"/>
  <c r="AD18" i="20"/>
  <c r="O18" i="20"/>
  <c r="AC19" i="20"/>
  <c r="AE19" i="20" s="1"/>
  <c r="N19" i="20"/>
  <c r="P19" i="20" s="1"/>
  <c r="G20" i="20"/>
  <c r="AD20" i="20"/>
  <c r="O20" i="20"/>
  <c r="G21" i="20"/>
  <c r="AC21" i="20"/>
  <c r="AE21" i="20" s="1"/>
  <c r="N21" i="20"/>
  <c r="P21" i="20" s="1"/>
  <c r="AO21" i="20"/>
  <c r="AQ21" i="20" s="1"/>
  <c r="N22" i="20"/>
  <c r="AC22" i="20"/>
  <c r="AE22" i="20" s="1"/>
  <c r="AO27" i="20"/>
  <c r="AQ27" i="20" s="1"/>
  <c r="AH27" i="20"/>
  <c r="G28" i="20"/>
  <c r="AD28" i="20"/>
  <c r="O28" i="20"/>
  <c r="AQ28" i="20"/>
  <c r="Z29" i="20"/>
  <c r="AB29" i="20" s="1"/>
  <c r="AC32" i="20"/>
  <c r="AC35" i="20"/>
  <c r="AE35" i="20" s="1"/>
  <c r="Z35" i="20"/>
  <c r="AB35" i="20" s="1"/>
  <c r="S35" i="20"/>
  <c r="G37" i="20"/>
  <c r="AC37" i="20"/>
  <c r="AE37" i="20" s="1"/>
  <c r="N37" i="20"/>
  <c r="P37" i="20" s="1"/>
  <c r="AO37" i="20"/>
  <c r="AQ37" i="20" s="1"/>
  <c r="N38" i="20"/>
  <c r="AC38" i="20"/>
  <c r="AE38" i="20" s="1"/>
  <c r="G16" i="16"/>
  <c r="AC16" i="16"/>
  <c r="AE16" i="16" s="1"/>
  <c r="N16" i="16"/>
  <c r="P16" i="16" s="1"/>
  <c r="V16" i="16"/>
  <c r="Z16" i="16"/>
  <c r="AB16" i="16" s="1"/>
  <c r="O9" i="21"/>
  <c r="N10" i="21"/>
  <c r="P10" i="21" s="1"/>
  <c r="O13" i="21"/>
  <c r="N14" i="21"/>
  <c r="P14" i="21" s="1"/>
  <c r="O17" i="21"/>
  <c r="N18" i="21"/>
  <c r="P18" i="21" s="1"/>
  <c r="O21" i="21"/>
  <c r="N22" i="21"/>
  <c r="P22" i="21" s="1"/>
  <c r="O25" i="21"/>
  <c r="Z25" i="21"/>
  <c r="AB25" i="21" s="1"/>
  <c r="AO25" i="21"/>
  <c r="AQ25" i="21" s="1"/>
  <c r="N26" i="21"/>
  <c r="P26" i="21" s="1"/>
  <c r="Z29" i="21"/>
  <c r="AB29" i="21" s="1"/>
  <c r="AO29" i="21"/>
  <c r="AQ29" i="21" s="1"/>
  <c r="N30" i="21"/>
  <c r="P30" i="21" s="1"/>
  <c r="AC30" i="21"/>
  <c r="AE30" i="21" s="1"/>
  <c r="Z34" i="21"/>
  <c r="AB34" i="21" s="1"/>
  <c r="Z35" i="21"/>
  <c r="AB35" i="21" s="1"/>
  <c r="AD37" i="21"/>
  <c r="O37" i="21"/>
  <c r="AC39" i="21"/>
  <c r="AE39" i="21" s="1"/>
  <c r="Z42" i="21"/>
  <c r="AB42" i="21" s="1"/>
  <c r="Z43" i="21"/>
  <c r="AB43" i="21" s="1"/>
  <c r="AD45" i="21"/>
  <c r="AE45" i="21" s="1"/>
  <c r="O45" i="21"/>
  <c r="AC47" i="21"/>
  <c r="AE47" i="21" s="1"/>
  <c r="AC48" i="21"/>
  <c r="AE48" i="21" s="1"/>
  <c r="Z27" i="20"/>
  <c r="AB27" i="20" s="1"/>
  <c r="S27" i="20"/>
  <c r="G29" i="20"/>
  <c r="AC29" i="20"/>
  <c r="AE29" i="20" s="1"/>
  <c r="N29" i="20"/>
  <c r="P29" i="20" s="1"/>
  <c r="AE30" i="20"/>
  <c r="AO35" i="20"/>
  <c r="AQ35" i="20" s="1"/>
  <c r="AH35" i="20"/>
  <c r="G36" i="20"/>
  <c r="AD36" i="20"/>
  <c r="O36" i="20"/>
  <c r="G42" i="20"/>
  <c r="N42" i="20"/>
  <c r="P42" i="20" s="1"/>
  <c r="G50" i="20"/>
  <c r="N50" i="20"/>
  <c r="P50" i="20" s="1"/>
  <c r="M7" i="16"/>
  <c r="AC7" i="16"/>
  <c r="N7" i="16"/>
  <c r="AK24" i="16"/>
  <c r="AO24" i="16"/>
  <c r="AQ24" i="16" s="1"/>
  <c r="N7" i="21"/>
  <c r="N11" i="21"/>
  <c r="N15" i="21"/>
  <c r="N19" i="21"/>
  <c r="N23" i="21"/>
  <c r="N27" i="21"/>
  <c r="N31" i="21"/>
  <c r="AC33" i="21"/>
  <c r="AO34" i="21"/>
  <c r="AQ34" i="21" s="1"/>
  <c r="G37" i="21"/>
  <c r="AC38" i="21"/>
  <c r="AE38" i="21" s="1"/>
  <c r="N38" i="21"/>
  <c r="P38" i="21" s="1"/>
  <c r="N39" i="21"/>
  <c r="AC41" i="21"/>
  <c r="AO42" i="21"/>
  <c r="AQ42" i="21" s="1"/>
  <c r="G45" i="21"/>
  <c r="AC46" i="21"/>
  <c r="AE46" i="21" s="1"/>
  <c r="N46" i="21"/>
  <c r="P46" i="21" s="1"/>
  <c r="N47" i="21"/>
  <c r="AC23" i="20"/>
  <c r="AE23" i="20" s="1"/>
  <c r="Z23" i="20"/>
  <c r="AB23" i="20" s="1"/>
  <c r="S23" i="20"/>
  <c r="G25" i="20"/>
  <c r="AC25" i="20"/>
  <c r="AE25" i="20" s="1"/>
  <c r="N25" i="20"/>
  <c r="P25" i="20" s="1"/>
  <c r="AO31" i="20"/>
  <c r="AQ31" i="20" s="1"/>
  <c r="AH31" i="20"/>
  <c r="G32" i="20"/>
  <c r="AD32" i="20"/>
  <c r="O32" i="20"/>
  <c r="AC39" i="20"/>
  <c r="AE39" i="20" s="1"/>
  <c r="Z39" i="20"/>
  <c r="AB39" i="20" s="1"/>
  <c r="S39" i="20"/>
  <c r="Z43" i="20"/>
  <c r="AB43" i="20" s="1"/>
  <c r="Y43" i="20"/>
  <c r="AO47" i="20"/>
  <c r="AQ47" i="20" s="1"/>
  <c r="AN47" i="20"/>
  <c r="Z52" i="20"/>
  <c r="AB52" i="20" s="1"/>
  <c r="Y52" i="20"/>
  <c r="M9" i="16"/>
  <c r="AC9" i="16"/>
  <c r="N9" i="16"/>
  <c r="Z14" i="16"/>
  <c r="AB14" i="16" s="1"/>
  <c r="S14" i="16"/>
  <c r="S22" i="16"/>
  <c r="Z22" i="16"/>
  <c r="AB22" i="16" s="1"/>
  <c r="J24" i="20"/>
  <c r="J28" i="20"/>
  <c r="J32" i="20"/>
  <c r="J36" i="20"/>
  <c r="AO41" i="20"/>
  <c r="AQ41" i="20" s="1"/>
  <c r="V42" i="20"/>
  <c r="AC45" i="20"/>
  <c r="AE45" i="20" s="1"/>
  <c r="N45" i="20"/>
  <c r="N46" i="20"/>
  <c r="P46" i="20" s="1"/>
  <c r="AC47" i="20"/>
  <c r="AE47" i="20" s="1"/>
  <c r="AC48" i="20"/>
  <c r="AO49" i="20"/>
  <c r="AQ49" i="20" s="1"/>
  <c r="V50" i="20"/>
  <c r="AO10" i="16"/>
  <c r="AQ10" i="16" s="1"/>
  <c r="AH10" i="16"/>
  <c r="G11" i="16"/>
  <c r="AD11" i="16"/>
  <c r="O11" i="16"/>
  <c r="AQ11" i="16"/>
  <c r="Z12" i="16"/>
  <c r="AB12" i="16" s="1"/>
  <c r="AC15" i="16"/>
  <c r="AC18" i="16"/>
  <c r="AE18" i="16" s="1"/>
  <c r="Z18" i="16"/>
  <c r="AB18" i="16" s="1"/>
  <c r="S18" i="16"/>
  <c r="AC20" i="16"/>
  <c r="AE20" i="16" s="1"/>
  <c r="N20" i="16"/>
  <c r="P20" i="16" s="1"/>
  <c r="G20" i="16"/>
  <c r="G21" i="16"/>
  <c r="AD21" i="16"/>
  <c r="AE21" i="16" s="1"/>
  <c r="O21" i="16"/>
  <c r="AC24" i="16"/>
  <c r="AE24" i="16" s="1"/>
  <c r="N24" i="16"/>
  <c r="P24" i="16" s="1"/>
  <c r="G24" i="16"/>
  <c r="G25" i="16"/>
  <c r="AD25" i="16"/>
  <c r="O25" i="16"/>
  <c r="AO40" i="16"/>
  <c r="AQ40" i="16" s="1"/>
  <c r="AH40" i="16"/>
  <c r="G41" i="16"/>
  <c r="AD41" i="16"/>
  <c r="O41" i="16"/>
  <c r="O22" i="20"/>
  <c r="N23" i="20"/>
  <c r="P23" i="20" s="1"/>
  <c r="O26" i="20"/>
  <c r="N27" i="20"/>
  <c r="P27" i="20" s="1"/>
  <c r="O30" i="20"/>
  <c r="N31" i="20"/>
  <c r="P31" i="20" s="1"/>
  <c r="O34" i="20"/>
  <c r="N35" i="20"/>
  <c r="P35" i="20" s="1"/>
  <c r="O38" i="20"/>
  <c r="N39" i="20"/>
  <c r="P39" i="20" s="1"/>
  <c r="N40" i="20"/>
  <c r="AC41" i="20"/>
  <c r="AE41" i="20" s="1"/>
  <c r="N41" i="20"/>
  <c r="P41" i="20" s="1"/>
  <c r="AO45" i="20"/>
  <c r="AQ45" i="20" s="1"/>
  <c r="N48" i="20"/>
  <c r="AC49" i="20"/>
  <c r="AE49" i="20" s="1"/>
  <c r="N49" i="20"/>
  <c r="P49" i="20" s="1"/>
  <c r="Z8" i="16"/>
  <c r="AB8" i="16" s="1"/>
  <c r="G9" i="16"/>
  <c r="Z10" i="16"/>
  <c r="AB10" i="16" s="1"/>
  <c r="S10" i="16"/>
  <c r="G12" i="16"/>
  <c r="AC12" i="16"/>
  <c r="AE12" i="16" s="1"/>
  <c r="N12" i="16"/>
  <c r="P12" i="16" s="1"/>
  <c r="AO18" i="16"/>
  <c r="AQ18" i="16" s="1"/>
  <c r="AH18" i="16"/>
  <c r="G19" i="16"/>
  <c r="AD19" i="16"/>
  <c r="AE19" i="16" s="1"/>
  <c r="O19" i="16"/>
  <c r="AC22" i="16"/>
  <c r="AE22" i="16" s="1"/>
  <c r="N22" i="16"/>
  <c r="P22" i="16" s="1"/>
  <c r="G22" i="16"/>
  <c r="AD23" i="16"/>
  <c r="O23" i="16"/>
  <c r="AK26" i="16"/>
  <c r="AO26" i="16"/>
  <c r="AQ26" i="16" s="1"/>
  <c r="Z32" i="16"/>
  <c r="AB32" i="16" s="1"/>
  <c r="S32" i="16"/>
  <c r="AK42" i="16"/>
  <c r="AO42" i="16"/>
  <c r="AQ42" i="16" s="1"/>
  <c r="N24" i="20"/>
  <c r="N28" i="20"/>
  <c r="N32" i="20"/>
  <c r="N36" i="20"/>
  <c r="Z41" i="20"/>
  <c r="AB41" i="20" s="1"/>
  <c r="AD44" i="20"/>
  <c r="O44" i="20"/>
  <c r="AC46" i="20"/>
  <c r="AE46" i="20" s="1"/>
  <c r="Z49" i="20"/>
  <c r="AB49" i="20" s="1"/>
  <c r="G7" i="16"/>
  <c r="AD7" i="16"/>
  <c r="O7" i="16"/>
  <c r="AC8" i="16"/>
  <c r="AE8" i="16" s="1"/>
  <c r="N8" i="16"/>
  <c r="P8" i="16" s="1"/>
  <c r="AD9" i="16"/>
  <c r="O9" i="16"/>
  <c r="AO14" i="16"/>
  <c r="AQ14" i="16" s="1"/>
  <c r="AH14" i="16"/>
  <c r="G15" i="16"/>
  <c r="AD15" i="16"/>
  <c r="O15" i="16"/>
  <c r="AB15" i="16"/>
  <c r="S20" i="16"/>
  <c r="Z20" i="16"/>
  <c r="AB20" i="16" s="1"/>
  <c r="AK22" i="16"/>
  <c r="AO22" i="16"/>
  <c r="AQ22" i="16" s="1"/>
  <c r="S24" i="16"/>
  <c r="Z24" i="16"/>
  <c r="AB24" i="16" s="1"/>
  <c r="G34" i="16"/>
  <c r="AC34" i="16"/>
  <c r="AE34" i="16" s="1"/>
  <c r="N34" i="16"/>
  <c r="P34" i="16" s="1"/>
  <c r="V34" i="16"/>
  <c r="Z34" i="16"/>
  <c r="AB34" i="16" s="1"/>
  <c r="G47" i="16"/>
  <c r="N47" i="16"/>
  <c r="P47" i="16" s="1"/>
  <c r="AC47" i="16"/>
  <c r="AE47" i="16" s="1"/>
  <c r="J11" i="16"/>
  <c r="J15" i="16"/>
  <c r="J19" i="16"/>
  <c r="N21" i="16"/>
  <c r="G23" i="16"/>
  <c r="N23" i="16"/>
  <c r="AO28" i="16"/>
  <c r="AQ28" i="16" s="1"/>
  <c r="AH28" i="16"/>
  <c r="G29" i="16"/>
  <c r="AD29" i="16"/>
  <c r="O29" i="16"/>
  <c r="AB29" i="16"/>
  <c r="Z30" i="16"/>
  <c r="AB30" i="16" s="1"/>
  <c r="AC33" i="16"/>
  <c r="AC36" i="16"/>
  <c r="AE36" i="16" s="1"/>
  <c r="Z36" i="16"/>
  <c r="AB36" i="16" s="1"/>
  <c r="S36" i="16"/>
  <c r="G38" i="16"/>
  <c r="AC38" i="16"/>
  <c r="AE38" i="16" s="1"/>
  <c r="N38" i="16"/>
  <c r="P38" i="16" s="1"/>
  <c r="AO38" i="16"/>
  <c r="AQ38" i="16" s="1"/>
  <c r="N39" i="16"/>
  <c r="AC39" i="16"/>
  <c r="AE39" i="16" s="1"/>
  <c r="AO44" i="16"/>
  <c r="AQ44" i="16" s="1"/>
  <c r="AH44" i="16"/>
  <c r="AD45" i="16"/>
  <c r="O45" i="16"/>
  <c r="G45" i="16"/>
  <c r="G48" i="16"/>
  <c r="AC48" i="16"/>
  <c r="AE48" i="16" s="1"/>
  <c r="N48" i="16"/>
  <c r="P48" i="16" s="1"/>
  <c r="J49" i="16"/>
  <c r="AC49" i="16"/>
  <c r="N49" i="16"/>
  <c r="O50" i="16"/>
  <c r="G50" i="16"/>
  <c r="AD50" i="16"/>
  <c r="Z50" i="16"/>
  <c r="AB50" i="16" s="1"/>
  <c r="G8" i="38"/>
  <c r="AD8" i="38"/>
  <c r="O8" i="38"/>
  <c r="AO15" i="38"/>
  <c r="AQ15" i="38" s="1"/>
  <c r="AH15" i="38"/>
  <c r="AO16" i="38"/>
  <c r="AQ16" i="38" s="1"/>
  <c r="AH16" i="38"/>
  <c r="AC17" i="38"/>
  <c r="AE17" i="38" s="1"/>
  <c r="N17" i="38"/>
  <c r="P17" i="38" s="1"/>
  <c r="G17" i="38"/>
  <c r="N10" i="16"/>
  <c r="P10" i="16" s="1"/>
  <c r="O13" i="16"/>
  <c r="N14" i="16"/>
  <c r="P14" i="16" s="1"/>
  <c r="O17" i="16"/>
  <c r="P17" i="16" s="1"/>
  <c r="N18" i="16"/>
  <c r="P18" i="16" s="1"/>
  <c r="Z28" i="16"/>
  <c r="AB28" i="16" s="1"/>
  <c r="S28" i="16"/>
  <c r="G30" i="16"/>
  <c r="AC30" i="16"/>
  <c r="AE30" i="16" s="1"/>
  <c r="N30" i="16"/>
  <c r="P30" i="16" s="1"/>
  <c r="AE31" i="16"/>
  <c r="AO36" i="16"/>
  <c r="AQ36" i="16" s="1"/>
  <c r="AH36" i="16"/>
  <c r="G37" i="16"/>
  <c r="AD37" i="16"/>
  <c r="O37" i="16"/>
  <c r="Z44" i="16"/>
  <c r="AB44" i="16" s="1"/>
  <c r="S44" i="16"/>
  <c r="Z48" i="16"/>
  <c r="AB48" i="16" s="1"/>
  <c r="Y48" i="16"/>
  <c r="AO7" i="38"/>
  <c r="AQ7" i="38" s="1"/>
  <c r="AN7" i="38"/>
  <c r="G9" i="38"/>
  <c r="AC9" i="38"/>
  <c r="AE9" i="38" s="1"/>
  <c r="N9" i="38"/>
  <c r="P9" i="38" s="1"/>
  <c r="V9" i="38"/>
  <c r="Z9" i="38"/>
  <c r="AB9" i="38" s="1"/>
  <c r="Z19" i="38"/>
  <c r="AB19" i="38" s="1"/>
  <c r="S19" i="38"/>
  <c r="AC19" i="38"/>
  <c r="AE19" i="38" s="1"/>
  <c r="N11" i="16"/>
  <c r="N15" i="16"/>
  <c r="N19" i="16"/>
  <c r="G26" i="16"/>
  <c r="AC26" i="16"/>
  <c r="AE26" i="16" s="1"/>
  <c r="N26" i="16"/>
  <c r="P26" i="16" s="1"/>
  <c r="AO32" i="16"/>
  <c r="AQ32" i="16" s="1"/>
  <c r="AH32" i="16"/>
  <c r="G33" i="16"/>
  <c r="AD33" i="16"/>
  <c r="O33" i="16"/>
  <c r="AB33" i="16"/>
  <c r="AQ33" i="16"/>
  <c r="AC40" i="16"/>
  <c r="AE40" i="16" s="1"/>
  <c r="Z40" i="16"/>
  <c r="AB40" i="16" s="1"/>
  <c r="S40" i="16"/>
  <c r="G42" i="16"/>
  <c r="AC42" i="16"/>
  <c r="AE42" i="16" s="1"/>
  <c r="N42" i="16"/>
  <c r="P42" i="16" s="1"/>
  <c r="O18" i="38"/>
  <c r="P18" i="38" s="1"/>
  <c r="AD18" i="38"/>
  <c r="J25" i="16"/>
  <c r="J29" i="16"/>
  <c r="J33" i="16"/>
  <c r="J37" i="16"/>
  <c r="J41" i="16"/>
  <c r="AC45" i="16"/>
  <c r="AO46" i="16"/>
  <c r="AQ46" i="16" s="1"/>
  <c r="V47" i="16"/>
  <c r="AC50" i="16"/>
  <c r="N50" i="16"/>
  <c r="N52" i="16"/>
  <c r="P52" i="16" s="1"/>
  <c r="AC7" i="38"/>
  <c r="AE7" i="38" s="1"/>
  <c r="N8" i="38"/>
  <c r="AC11" i="38"/>
  <c r="AE11" i="38" s="1"/>
  <c r="Z11" i="38"/>
  <c r="AB11" i="38" s="1"/>
  <c r="S11" i="38"/>
  <c r="G12" i="38"/>
  <c r="AD12" i="38"/>
  <c r="O12" i="38"/>
  <c r="Z15" i="38"/>
  <c r="AB15" i="38" s="1"/>
  <c r="AO19" i="38"/>
  <c r="AQ19" i="38" s="1"/>
  <c r="G22" i="38"/>
  <c r="AC22" i="38"/>
  <c r="AE22" i="38" s="1"/>
  <c r="N22" i="38"/>
  <c r="P22" i="38" s="1"/>
  <c r="Z23" i="38"/>
  <c r="AB23" i="38" s="1"/>
  <c r="S23" i="38"/>
  <c r="G25" i="38"/>
  <c r="AC25" i="38"/>
  <c r="AE25" i="38" s="1"/>
  <c r="N25" i="38"/>
  <c r="O27" i="16"/>
  <c r="N28" i="16"/>
  <c r="P28" i="16" s="1"/>
  <c r="O31" i="16"/>
  <c r="N32" i="16"/>
  <c r="P32" i="16" s="1"/>
  <c r="O35" i="16"/>
  <c r="N36" i="16"/>
  <c r="P36" i="16" s="1"/>
  <c r="O39" i="16"/>
  <c r="N40" i="16"/>
  <c r="P40" i="16" s="1"/>
  <c r="O43" i="16"/>
  <c r="N44" i="16"/>
  <c r="P44" i="16" s="1"/>
  <c r="N45" i="16"/>
  <c r="AC46" i="16"/>
  <c r="AE46" i="16" s="1"/>
  <c r="N46" i="16"/>
  <c r="P46" i="16" s="1"/>
  <c r="AO50" i="16"/>
  <c r="AQ50" i="16" s="1"/>
  <c r="AO11" i="38"/>
  <c r="AQ11" i="38" s="1"/>
  <c r="AH11" i="38"/>
  <c r="N15" i="38"/>
  <c r="P15" i="38" s="1"/>
  <c r="Z20" i="38"/>
  <c r="AB20" i="38" s="1"/>
  <c r="S20" i="38"/>
  <c r="V25" i="38"/>
  <c r="Z25" i="38"/>
  <c r="AB25" i="38" s="1"/>
  <c r="AK25" i="38"/>
  <c r="AO25" i="38"/>
  <c r="AQ25" i="38" s="1"/>
  <c r="AK26" i="38"/>
  <c r="AO26" i="38"/>
  <c r="AQ26" i="38" s="1"/>
  <c r="G30" i="38"/>
  <c r="AC30" i="38"/>
  <c r="AE30" i="38" s="1"/>
  <c r="N30" i="38"/>
  <c r="P30" i="38" s="1"/>
  <c r="Z31" i="38"/>
  <c r="AB31" i="38" s="1"/>
  <c r="S31" i="38"/>
  <c r="G33" i="38"/>
  <c r="AC33" i="38"/>
  <c r="AE33" i="38" s="1"/>
  <c r="N33" i="38"/>
  <c r="P33" i="38" s="1"/>
  <c r="N25" i="16"/>
  <c r="N29" i="16"/>
  <c r="N33" i="16"/>
  <c r="N37" i="16"/>
  <c r="N41" i="16"/>
  <c r="Z46" i="16"/>
  <c r="AB46" i="16" s="1"/>
  <c r="AD49" i="16"/>
  <c r="O49" i="16"/>
  <c r="AC52" i="16"/>
  <c r="AE52" i="16" s="1"/>
  <c r="AH28" i="38"/>
  <c r="AO28" i="38"/>
  <c r="AQ28" i="38" s="1"/>
  <c r="J12" i="38"/>
  <c r="Z12" i="38"/>
  <c r="AB12" i="38" s="1"/>
  <c r="AO12" i="38"/>
  <c r="AQ12" i="38" s="1"/>
  <c r="Z13" i="38"/>
  <c r="AB13" i="38" s="1"/>
  <c r="O14" i="38"/>
  <c r="AK14" i="38"/>
  <c r="G15" i="38"/>
  <c r="S15" i="38"/>
  <c r="AD16" i="38"/>
  <c r="O16" i="38"/>
  <c r="S16" i="38"/>
  <c r="G18" i="38"/>
  <c r="AC18" i="38"/>
  <c r="J19" i="38"/>
  <c r="AH19" i="38"/>
  <c r="AH20" i="38"/>
  <c r="Z21" i="38"/>
  <c r="AB21" i="38" s="1"/>
  <c r="AC23" i="38"/>
  <c r="AE23" i="38" s="1"/>
  <c r="AC24" i="38"/>
  <c r="S24" i="38"/>
  <c r="Z24" i="38"/>
  <c r="AB24" i="38" s="1"/>
  <c r="N26" i="38"/>
  <c r="P26" i="38" s="1"/>
  <c r="AO27" i="38"/>
  <c r="AQ27" i="38" s="1"/>
  <c r="AD28" i="38"/>
  <c r="O28" i="38"/>
  <c r="O29" i="38"/>
  <c r="AC31" i="38"/>
  <c r="AE31" i="38" s="1"/>
  <c r="AC32" i="38"/>
  <c r="S32" i="38"/>
  <c r="Z32" i="38"/>
  <c r="AB32" i="38" s="1"/>
  <c r="J38" i="38"/>
  <c r="N38" i="38"/>
  <c r="AC38" i="38"/>
  <c r="G49" i="38"/>
  <c r="AC49" i="38"/>
  <c r="AE49" i="38" s="1"/>
  <c r="N49" i="38"/>
  <c r="P49" i="38" s="1"/>
  <c r="V49" i="38"/>
  <c r="Z49" i="38"/>
  <c r="AB49" i="38" s="1"/>
  <c r="O10" i="38"/>
  <c r="P10" i="38" s="1"/>
  <c r="N11" i="38"/>
  <c r="P11" i="38" s="1"/>
  <c r="AC14" i="38"/>
  <c r="AE14" i="38" s="1"/>
  <c r="Z17" i="38"/>
  <c r="AB17" i="38" s="1"/>
  <c r="Z18" i="38"/>
  <c r="AB18" i="38" s="1"/>
  <c r="AD20" i="38"/>
  <c r="O20" i="38"/>
  <c r="AO23" i="38"/>
  <c r="AQ23" i="38" s="1"/>
  <c r="AD24" i="38"/>
  <c r="O24" i="38"/>
  <c r="O25" i="38"/>
  <c r="AC27" i="38"/>
  <c r="AE27" i="38" s="1"/>
  <c r="AC28" i="38"/>
  <c r="S28" i="38"/>
  <c r="Z28" i="38"/>
  <c r="AB28" i="38" s="1"/>
  <c r="AO31" i="38"/>
  <c r="AQ31" i="38" s="1"/>
  <c r="AD32" i="38"/>
  <c r="O32" i="38"/>
  <c r="G34" i="38"/>
  <c r="N34" i="38"/>
  <c r="P34" i="38" s="1"/>
  <c r="J36" i="38"/>
  <c r="AC36" i="38"/>
  <c r="N36" i="38"/>
  <c r="O37" i="38"/>
  <c r="G37" i="38"/>
  <c r="AD37" i="38"/>
  <c r="AD48" i="38"/>
  <c r="AE48" i="38" s="1"/>
  <c r="O48" i="38"/>
  <c r="N12" i="38"/>
  <c r="AC13" i="38"/>
  <c r="AE13" i="38" s="1"/>
  <c r="N13" i="38"/>
  <c r="P13" i="38" s="1"/>
  <c r="N14" i="38"/>
  <c r="AC16" i="38"/>
  <c r="AO17" i="38"/>
  <c r="AQ17" i="38" s="1"/>
  <c r="AC21" i="38"/>
  <c r="AE21" i="38" s="1"/>
  <c r="N21" i="38"/>
  <c r="P21" i="38" s="1"/>
  <c r="AH23" i="38"/>
  <c r="G24" i="38"/>
  <c r="AH24" i="38"/>
  <c r="AO24" i="38"/>
  <c r="AQ24" i="38" s="1"/>
  <c r="Z27" i="38"/>
  <c r="AB27" i="38" s="1"/>
  <c r="G29" i="38"/>
  <c r="AC29" i="38"/>
  <c r="AE29" i="38" s="1"/>
  <c r="N29" i="38"/>
  <c r="P29" i="38" s="1"/>
  <c r="AH31" i="38"/>
  <c r="G32" i="38"/>
  <c r="AH32" i="38"/>
  <c r="AO32" i="38"/>
  <c r="AQ32" i="38" s="1"/>
  <c r="G35" i="38"/>
  <c r="AC35" i="38"/>
  <c r="AE35" i="38" s="1"/>
  <c r="N35" i="38"/>
  <c r="P35" i="38" s="1"/>
  <c r="AK49" i="38"/>
  <c r="AO49" i="38"/>
  <c r="AQ49" i="38" s="1"/>
  <c r="J24" i="38"/>
  <c r="J28" i="38"/>
  <c r="J32" i="38"/>
  <c r="AH33" i="38"/>
  <c r="V34" i="38"/>
  <c r="AC37" i="38"/>
  <c r="N37" i="38"/>
  <c r="P37" i="38" s="1"/>
  <c r="AD38" i="38"/>
  <c r="O38" i="38"/>
  <c r="AC39" i="38"/>
  <c r="AE39" i="38" s="1"/>
  <c r="N39" i="38"/>
  <c r="P39" i="38" s="1"/>
  <c r="AC40" i="38"/>
  <c r="AC43" i="38"/>
  <c r="AE43" i="38" s="1"/>
  <c r="Z43" i="38"/>
  <c r="AB43" i="38" s="1"/>
  <c r="S43" i="38"/>
  <c r="G45" i="38"/>
  <c r="AC45" i="38"/>
  <c r="AE45" i="38" s="1"/>
  <c r="N45" i="38"/>
  <c r="P45" i="38" s="1"/>
  <c r="AO45" i="38"/>
  <c r="AQ45" i="38" s="1"/>
  <c r="N46" i="38"/>
  <c r="AC46" i="38"/>
  <c r="AE46" i="38" s="1"/>
  <c r="Z47" i="38"/>
  <c r="AB47" i="38" s="1"/>
  <c r="S47" i="38"/>
  <c r="Z52" i="38"/>
  <c r="AB52" i="38" s="1"/>
  <c r="S52" i="38"/>
  <c r="AD34" i="38"/>
  <c r="AO34" i="38"/>
  <c r="AQ34" i="38" s="1"/>
  <c r="AO37" i="38"/>
  <c r="AQ37" i="38" s="1"/>
  <c r="AO43" i="38"/>
  <c r="AQ43" i="38" s="1"/>
  <c r="AH43" i="38"/>
  <c r="G44" i="38"/>
  <c r="AD44" i="38"/>
  <c r="O44" i="38"/>
  <c r="AO47" i="38"/>
  <c r="AQ47" i="38" s="1"/>
  <c r="AH47" i="38"/>
  <c r="AE50" i="38"/>
  <c r="AO52" i="38"/>
  <c r="AQ52" i="38" s="1"/>
  <c r="AH52" i="38"/>
  <c r="N24" i="38"/>
  <c r="N28" i="38"/>
  <c r="N32" i="38"/>
  <c r="S35" i="38"/>
  <c r="AD36" i="38"/>
  <c r="O36" i="38"/>
  <c r="S36" i="38"/>
  <c r="Z39" i="38"/>
  <c r="AB39" i="38" s="1"/>
  <c r="AO39" i="38"/>
  <c r="AQ39" i="38" s="1"/>
  <c r="AH39" i="38"/>
  <c r="G40" i="38"/>
  <c r="AD40" i="38"/>
  <c r="O40" i="38"/>
  <c r="AC44" i="38"/>
  <c r="J40" i="38"/>
  <c r="J44" i="38"/>
  <c r="Z48" i="38"/>
  <c r="AB48" i="38" s="1"/>
  <c r="AO48" i="38"/>
  <c r="AQ48" i="38" s="1"/>
  <c r="O42" i="38"/>
  <c r="P42" i="38" s="1"/>
  <c r="N43" i="38"/>
  <c r="P43" i="38" s="1"/>
  <c r="O46" i="38"/>
  <c r="N47" i="38"/>
  <c r="G48" i="38"/>
  <c r="O50" i="38"/>
  <c r="N52" i="38"/>
  <c r="N40" i="38"/>
  <c r="N44" i="38"/>
  <c r="O47" i="38"/>
  <c r="N48" i="38"/>
  <c r="O52" i="38"/>
  <c r="AG56" i="2"/>
  <c r="X56" i="2"/>
  <c r="V51" i="4" l="1"/>
  <c r="AE12" i="22"/>
  <c r="AE8" i="18"/>
  <c r="P30" i="9"/>
  <c r="Z51" i="4"/>
  <c r="AB51" i="4" s="1"/>
  <c r="AE34" i="38"/>
  <c r="BA51" i="4"/>
  <c r="BC51" i="4" s="1"/>
  <c r="AC51" i="4"/>
  <c r="BG51" i="4" s="1"/>
  <c r="BI51" i="4" s="1"/>
  <c r="P28" i="20"/>
  <c r="AE25" i="16"/>
  <c r="AE43" i="40"/>
  <c r="BD51" i="4"/>
  <c r="BF51" i="4" s="1"/>
  <c r="P15" i="23"/>
  <c r="AO51" i="4"/>
  <c r="AQ51" i="4" s="1"/>
  <c r="AE23" i="16"/>
  <c r="AE39" i="18"/>
  <c r="AE31" i="18"/>
  <c r="H51" i="2"/>
  <c r="J51" i="2" s="1"/>
  <c r="AF51" i="2"/>
  <c r="AO51" i="5"/>
  <c r="AQ51" i="5" s="1"/>
  <c r="AH51" i="5"/>
  <c r="BD51" i="5"/>
  <c r="BF51" i="5" s="1"/>
  <c r="P25" i="16"/>
  <c r="AE30" i="41"/>
  <c r="BA51" i="5"/>
  <c r="BC51" i="5" s="1"/>
  <c r="AR51" i="2"/>
  <c r="AC51" i="5"/>
  <c r="AE51" i="5" s="1"/>
  <c r="K51" i="2"/>
  <c r="M51" i="2" s="1"/>
  <c r="AH51" i="4"/>
  <c r="AL51" i="2"/>
  <c r="AN51" i="2" s="1"/>
  <c r="AN51" i="4"/>
  <c r="Z51" i="5"/>
  <c r="AB51" i="5" s="1"/>
  <c r="N51" i="5"/>
  <c r="P51" i="5" s="1"/>
  <c r="P32" i="38"/>
  <c r="P7" i="21"/>
  <c r="BA51" i="2"/>
  <c r="BC51" i="2" s="1"/>
  <c r="AT51" i="2"/>
  <c r="BG51" i="5"/>
  <c r="BI51" i="5" s="1"/>
  <c r="G51" i="2"/>
  <c r="BD51" i="2"/>
  <c r="BF51" i="2" s="1"/>
  <c r="AH51" i="2"/>
  <c r="AO51" i="2"/>
  <c r="AQ51" i="2" s="1"/>
  <c r="S51" i="2"/>
  <c r="Z51" i="2"/>
  <c r="AB51" i="2" s="1"/>
  <c r="P50" i="38"/>
  <c r="P16" i="38"/>
  <c r="P36" i="38"/>
  <c r="AE38" i="38"/>
  <c r="AE12" i="38"/>
  <c r="AE11" i="21"/>
  <c r="P30" i="22"/>
  <c r="AE24" i="22"/>
  <c r="AE52" i="9"/>
  <c r="AE47" i="9"/>
  <c r="AE43" i="9"/>
  <c r="AE41" i="16"/>
  <c r="P35" i="21"/>
  <c r="AE40" i="22"/>
  <c r="P47" i="38"/>
  <c r="P13" i="16"/>
  <c r="AE36" i="20"/>
  <c r="P33" i="21"/>
  <c r="AE42" i="22"/>
  <c r="P52" i="41"/>
  <c r="P43" i="9"/>
  <c r="P22" i="9"/>
  <c r="P43" i="21"/>
  <c r="AE40" i="20"/>
  <c r="P36" i="23"/>
  <c r="AE38" i="40"/>
  <c r="P47" i="18"/>
  <c r="P34" i="39"/>
  <c r="AE42" i="39"/>
  <c r="AE18" i="39"/>
  <c r="P24" i="22"/>
  <c r="P17" i="40"/>
  <c r="P48" i="39"/>
  <c r="P26" i="39"/>
  <c r="P31" i="21"/>
  <c r="P41" i="21"/>
  <c r="P41" i="23"/>
  <c r="AE7" i="21"/>
  <c r="P45" i="40"/>
  <c r="P25" i="40"/>
  <c r="P37" i="18"/>
  <c r="AE24" i="20"/>
  <c r="P42" i="39"/>
  <c r="P15" i="16"/>
  <c r="AE8" i="38"/>
  <c r="AE28" i="20"/>
  <c r="P25" i="23"/>
  <c r="P17" i="23"/>
  <c r="AE11" i="23"/>
  <c r="P46" i="22"/>
  <c r="AE45" i="40"/>
  <c r="P43" i="40"/>
  <c r="P9" i="40"/>
  <c r="AE7" i="18"/>
  <c r="AE38" i="39"/>
  <c r="AE30" i="39"/>
  <c r="P27" i="18"/>
  <c r="P24" i="9"/>
  <c r="AE16" i="9"/>
  <c r="P7" i="41"/>
  <c r="P12" i="22"/>
  <c r="P8" i="22"/>
  <c r="AE44" i="38"/>
  <c r="P38" i="9"/>
  <c r="AE26" i="9"/>
  <c r="AE37" i="21"/>
  <c r="P21" i="21"/>
  <c r="P14" i="22"/>
  <c r="AE20" i="22"/>
  <c r="AE28" i="22"/>
  <c r="P34" i="22"/>
  <c r="P38" i="22"/>
  <c r="AE37" i="38"/>
  <c r="AE15" i="18"/>
  <c r="P19" i="16"/>
  <c r="P32" i="20"/>
  <c r="AE25" i="23"/>
  <c r="AE17" i="23"/>
  <c r="AE36" i="23"/>
  <c r="P44" i="22"/>
  <c r="P38" i="40"/>
  <c r="AE33" i="40"/>
  <c r="P22" i="40"/>
  <c r="AE17" i="40"/>
  <c r="AE22" i="41"/>
  <c r="AE31" i="21"/>
  <c r="P37" i="16"/>
  <c r="P35" i="16"/>
  <c r="AE37" i="16"/>
  <c r="P34" i="20"/>
  <c r="AE11" i="16"/>
  <c r="P27" i="21"/>
  <c r="P44" i="23"/>
  <c r="P34" i="41"/>
  <c r="AE22" i="40"/>
  <c r="AE52" i="41"/>
  <c r="P38" i="39"/>
  <c r="P30" i="39"/>
  <c r="P22" i="39"/>
  <c r="AE22" i="39"/>
  <c r="P52" i="21"/>
  <c r="AE28" i="38"/>
  <c r="AE24" i="38"/>
  <c r="P33" i="16"/>
  <c r="P17" i="21"/>
  <c r="AE43" i="21"/>
  <c r="AE50" i="23"/>
  <c r="P16" i="20"/>
  <c r="P13" i="21"/>
  <c r="P50" i="23"/>
  <c r="P46" i="41"/>
  <c r="P30" i="41"/>
  <c r="P30" i="40"/>
  <c r="AE26" i="41"/>
  <c r="AE47" i="18"/>
  <c r="P39" i="18"/>
  <c r="AE14" i="39"/>
  <c r="P14" i="38"/>
  <c r="P31" i="16"/>
  <c r="AE29" i="16"/>
  <c r="P30" i="20"/>
  <c r="P19" i="21"/>
  <c r="AE14" i="40"/>
  <c r="P27" i="16"/>
  <c r="P46" i="9"/>
  <c r="P9" i="16"/>
  <c r="P7" i="16"/>
  <c r="AE18" i="20"/>
  <c r="P40" i="38"/>
  <c r="P21" i="16"/>
  <c r="AE15" i="16"/>
  <c r="AE32" i="23"/>
  <c r="P42" i="41"/>
  <c r="P10" i="41"/>
  <c r="P18" i="39"/>
  <c r="P29" i="39"/>
  <c r="P18" i="9"/>
  <c r="AE36" i="38"/>
  <c r="P41" i="16"/>
  <c r="P39" i="16"/>
  <c r="P48" i="20"/>
  <c r="AE41" i="21"/>
  <c r="P11" i="21"/>
  <c r="AE19" i="21"/>
  <c r="P12" i="20"/>
  <c r="P14" i="20"/>
  <c r="AE27" i="21"/>
  <c r="AE49" i="23"/>
  <c r="P26" i="23"/>
  <c r="P18" i="23"/>
  <c r="AE9" i="23"/>
  <c r="P32" i="22"/>
  <c r="P16" i="22"/>
  <c r="P25" i="21"/>
  <c r="AE46" i="23"/>
  <c r="AE41" i="40"/>
  <c r="P14" i="40"/>
  <c r="AE9" i="40"/>
  <c r="AE42" i="41"/>
  <c r="AE13" i="23"/>
  <c r="AE46" i="41"/>
  <c r="AE18" i="41"/>
  <c r="AE10" i="41"/>
  <c r="P51" i="18"/>
  <c r="AE34" i="9"/>
  <c r="P28" i="18"/>
  <c r="AE23" i="18"/>
  <c r="AE18" i="9"/>
  <c r="P27" i="9"/>
  <c r="AE11" i="9"/>
  <c r="P22" i="20"/>
  <c r="AE35" i="21"/>
  <c r="P20" i="22"/>
  <c r="P9" i="21"/>
  <c r="P26" i="41"/>
  <c r="P10" i="39"/>
  <c r="P28" i="38"/>
  <c r="P23" i="16"/>
  <c r="P39" i="21"/>
  <c r="P23" i="21"/>
  <c r="AE21" i="23"/>
  <c r="P26" i="20"/>
  <c r="AE15" i="21"/>
  <c r="AE46" i="22"/>
  <c r="P28" i="22"/>
  <c r="AE27" i="40"/>
  <c r="AE11" i="40"/>
  <c r="P19" i="41"/>
  <c r="AE20" i="38"/>
  <c r="AE35" i="40"/>
  <c r="P29" i="40"/>
  <c r="AE38" i="41"/>
  <c r="AE51" i="18"/>
  <c r="P35" i="18"/>
  <c r="P15" i="18"/>
  <c r="P52" i="9"/>
  <c r="P50" i="9"/>
  <c r="P34" i="9"/>
  <c r="P37" i="39"/>
  <c r="P21" i="39"/>
  <c r="P10" i="9"/>
  <c r="AE23" i="21"/>
  <c r="P48" i="38"/>
  <c r="AE33" i="16"/>
  <c r="P25" i="38"/>
  <c r="P50" i="16"/>
  <c r="AE49" i="16"/>
  <c r="P24" i="20"/>
  <c r="AE33" i="21"/>
  <c r="P38" i="20"/>
  <c r="AE32" i="20"/>
  <c r="P44" i="20"/>
  <c r="P44" i="38"/>
  <c r="P24" i="38"/>
  <c r="P46" i="38"/>
  <c r="AE40" i="38"/>
  <c r="AE16" i="38"/>
  <c r="P12" i="38"/>
  <c r="P38" i="38"/>
  <c r="AE32" i="38"/>
  <c r="P29" i="16"/>
  <c r="P45" i="16"/>
  <c r="P8" i="38"/>
  <c r="AE50" i="16"/>
  <c r="P11" i="16"/>
  <c r="P36" i="20"/>
  <c r="P40" i="20"/>
  <c r="AE9" i="16"/>
  <c r="P47" i="21"/>
  <c r="P15" i="21"/>
  <c r="AE7" i="16"/>
  <c r="P45" i="21"/>
  <c r="P37" i="21"/>
  <c r="AE44" i="20"/>
  <c r="P20" i="20"/>
  <c r="AE16" i="20"/>
  <c r="P49" i="21"/>
  <c r="P21" i="23"/>
  <c r="P10" i="20"/>
  <c r="AE52" i="21"/>
  <c r="AE41" i="23"/>
  <c r="AE33" i="23"/>
  <c r="P36" i="22"/>
  <c r="P49" i="40"/>
  <c r="AE40" i="23"/>
  <c r="P32" i="23"/>
  <c r="P18" i="41"/>
  <c r="P42" i="22"/>
  <c r="P13" i="23"/>
  <c r="P50" i="22"/>
  <c r="P22" i="22"/>
  <c r="AE16" i="22"/>
  <c r="AE30" i="40"/>
  <c r="AE37" i="40"/>
  <c r="AE21" i="40"/>
  <c r="AE50" i="41"/>
  <c r="AE34" i="41"/>
  <c r="AE14" i="41"/>
  <c r="P28" i="23"/>
  <c r="P43" i="16"/>
  <c r="AE13" i="40"/>
  <c r="AE27" i="18"/>
  <c r="P42" i="9"/>
  <c r="P11" i="41"/>
  <c r="P33" i="39"/>
  <c r="P17" i="39"/>
  <c r="P13" i="39"/>
  <c r="P23" i="41"/>
  <c r="AE35" i="18"/>
  <c r="AE48" i="39"/>
  <c r="AE11" i="18"/>
  <c r="P26" i="9"/>
  <c r="AE22" i="9"/>
  <c r="AE19" i="9"/>
  <c r="P31" i="9"/>
  <c r="AE12" i="20"/>
  <c r="P49" i="16"/>
  <c r="P45" i="20"/>
  <c r="AE8" i="20"/>
  <c r="P18" i="20"/>
  <c r="AE14" i="20"/>
  <c r="AE44" i="23"/>
  <c r="P7" i="23"/>
  <c r="P48" i="23"/>
  <c r="AE30" i="23"/>
  <c r="P22" i="23"/>
  <c r="AE38" i="23"/>
  <c r="AE32" i="22"/>
  <c r="P52" i="40"/>
  <c r="P26" i="22"/>
  <c r="AE29" i="40"/>
  <c r="P41" i="39"/>
  <c r="P25" i="39"/>
  <c r="P23" i="18"/>
  <c r="P43" i="18"/>
  <c r="P31" i="18"/>
  <c r="P49" i="39"/>
  <c r="AE14" i="9"/>
  <c r="AE8" i="9"/>
  <c r="P50" i="39"/>
  <c r="P39" i="9"/>
  <c r="P52" i="38"/>
  <c r="AE18" i="38"/>
  <c r="AE45" i="16"/>
  <c r="AE48" i="20"/>
  <c r="AE20" i="20"/>
  <c r="P8" i="20"/>
  <c r="AE49" i="21"/>
  <c r="AE10" i="20"/>
  <c r="P49" i="23"/>
  <c r="AE48" i="23"/>
  <c r="P40" i="23"/>
  <c r="P38" i="41"/>
  <c r="P22" i="41"/>
  <c r="AE25" i="40"/>
  <c r="P10" i="22"/>
  <c r="P37" i="40"/>
  <c r="P21" i="40"/>
  <c r="P50" i="41"/>
  <c r="P40" i="18"/>
  <c r="P8" i="18"/>
  <c r="AE28" i="23"/>
  <c r="P20" i="38"/>
  <c r="AE50" i="22"/>
  <c r="AE19" i="40"/>
  <c r="P13" i="40"/>
  <c r="P15" i="41"/>
  <c r="P14" i="39"/>
  <c r="AE19" i="18"/>
  <c r="P7" i="18"/>
  <c r="P9" i="39"/>
  <c r="AE43" i="18"/>
  <c r="P11" i="18"/>
  <c r="P36" i="18"/>
  <c r="AE27" i="9"/>
  <c r="AE10" i="9"/>
  <c r="P35" i="9"/>
  <c r="U56" i="2"/>
  <c r="AC51" i="2" l="1"/>
  <c r="AE51" i="4"/>
  <c r="N51" i="2"/>
  <c r="P51" i="2" s="1"/>
  <c r="BG51" i="2"/>
  <c r="BI51" i="2" s="1"/>
  <c r="AE51" i="2"/>
  <c r="R56" i="2"/>
  <c r="L56" i="2" l="1"/>
  <c r="BK20" i="41" l="1"/>
  <c r="J129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BK20" i="21"/>
  <c r="BK20" i="20"/>
  <c r="BK20" i="16"/>
  <c r="BK20" i="18"/>
  <c r="BK20" i="39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J125" i="33" l="1"/>
  <c r="J127" i="33" s="1"/>
  <c r="J123" i="33"/>
  <c r="J126" i="33" s="1"/>
  <c r="I61" i="33"/>
  <c r="I59" i="33"/>
  <c r="I62" i="33" s="1"/>
  <c r="AY52" i="4"/>
  <c r="AV52" i="4"/>
  <c r="AS52" i="4"/>
  <c r="AY50" i="4"/>
  <c r="AV50" i="4"/>
  <c r="AS50" i="4"/>
  <c r="AY49" i="4"/>
  <c r="AV49" i="4"/>
  <c r="AS49" i="4"/>
  <c r="AY48" i="4"/>
  <c r="AV48" i="4"/>
  <c r="AS48" i="4"/>
  <c r="AY47" i="4"/>
  <c r="AV47" i="4"/>
  <c r="AS47" i="4"/>
  <c r="AY46" i="4"/>
  <c r="AV46" i="4"/>
  <c r="AS46" i="4"/>
  <c r="AY45" i="4"/>
  <c r="AV45" i="4"/>
  <c r="AS45" i="4"/>
  <c r="AY44" i="4"/>
  <c r="AV44" i="4"/>
  <c r="AS44" i="4"/>
  <c r="AY43" i="4"/>
  <c r="AV43" i="4"/>
  <c r="AS43" i="4"/>
  <c r="AY42" i="4"/>
  <c r="AV42" i="4"/>
  <c r="AS42" i="4"/>
  <c r="AY41" i="4"/>
  <c r="AV41" i="4"/>
  <c r="AS41" i="4"/>
  <c r="AY40" i="4"/>
  <c r="AV40" i="4"/>
  <c r="AS40" i="4"/>
  <c r="AY39" i="4"/>
  <c r="AV39" i="4"/>
  <c r="AS39" i="4"/>
  <c r="AY38" i="4"/>
  <c r="AV38" i="4"/>
  <c r="AS38" i="4"/>
  <c r="AY37" i="4"/>
  <c r="AV37" i="4"/>
  <c r="AS37" i="4"/>
  <c r="AY36" i="4"/>
  <c r="AV36" i="4"/>
  <c r="AS36" i="4"/>
  <c r="AY35" i="4"/>
  <c r="AV35" i="4"/>
  <c r="AS35" i="4"/>
  <c r="AY34" i="4"/>
  <c r="AV34" i="4"/>
  <c r="AS34" i="4"/>
  <c r="AY33" i="4"/>
  <c r="AV33" i="4"/>
  <c r="AS33" i="4"/>
  <c r="AY32" i="4"/>
  <c r="AV32" i="4"/>
  <c r="AS32" i="4"/>
  <c r="AY31" i="4"/>
  <c r="AV31" i="4"/>
  <c r="AS31" i="4"/>
  <c r="AY30" i="4"/>
  <c r="AV30" i="4"/>
  <c r="AS30" i="4"/>
  <c r="AY29" i="4"/>
  <c r="AV29" i="4"/>
  <c r="AS29" i="4"/>
  <c r="AY28" i="4"/>
  <c r="AV28" i="4"/>
  <c r="AS28" i="4"/>
  <c r="AY27" i="4"/>
  <c r="AV27" i="4"/>
  <c r="AS27" i="4"/>
  <c r="AY26" i="4"/>
  <c r="AV26" i="4"/>
  <c r="AS26" i="4"/>
  <c r="AY25" i="4"/>
  <c r="AV25" i="4"/>
  <c r="AS25" i="4"/>
  <c r="AY24" i="4"/>
  <c r="AV24" i="4"/>
  <c r="AS24" i="4"/>
  <c r="AY23" i="4"/>
  <c r="AV23" i="4"/>
  <c r="AS23" i="4"/>
  <c r="AY22" i="4"/>
  <c r="AV22" i="4"/>
  <c r="AS22" i="4"/>
  <c r="AY21" i="4"/>
  <c r="AV21" i="4"/>
  <c r="AS21" i="4"/>
  <c r="AY20" i="4"/>
  <c r="AV20" i="4"/>
  <c r="AS20" i="4"/>
  <c r="AY19" i="4"/>
  <c r="AV19" i="4"/>
  <c r="AS19" i="4"/>
  <c r="AY18" i="4"/>
  <c r="AV18" i="4"/>
  <c r="AS18" i="4"/>
  <c r="AY17" i="4"/>
  <c r="AV17" i="4"/>
  <c r="AS17" i="4"/>
  <c r="AY16" i="4"/>
  <c r="AV16" i="4"/>
  <c r="AS16" i="4"/>
  <c r="AY15" i="4"/>
  <c r="AV15" i="4"/>
  <c r="AS15" i="4"/>
  <c r="AY14" i="4"/>
  <c r="AV14" i="4"/>
  <c r="AS14" i="4"/>
  <c r="AY13" i="4"/>
  <c r="AV13" i="4"/>
  <c r="AS13" i="4"/>
  <c r="AY12" i="4"/>
  <c r="AV12" i="4"/>
  <c r="AS12" i="4"/>
  <c r="AY11" i="4"/>
  <c r="AV11" i="4"/>
  <c r="AS11" i="4"/>
  <c r="AY10" i="4"/>
  <c r="AV10" i="4"/>
  <c r="AS10" i="4"/>
  <c r="AY9" i="4"/>
  <c r="AV9" i="4"/>
  <c r="AS9" i="4"/>
  <c r="AY8" i="4"/>
  <c r="AV8" i="4"/>
  <c r="AS8" i="4"/>
  <c r="AY7" i="4"/>
  <c r="AV7" i="4"/>
  <c r="AS7" i="4"/>
  <c r="AM52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I5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20" i="4"/>
  <c r="AI53" i="41"/>
  <c r="Q53" i="41"/>
  <c r="AY53" i="41"/>
  <c r="AV53" i="41"/>
  <c r="AS53" i="41"/>
  <c r="AM53" i="41"/>
  <c r="F53" i="41"/>
  <c r="BB52" i="41"/>
  <c r="BB50" i="41"/>
  <c r="BB49" i="41"/>
  <c r="BB48" i="41"/>
  <c r="BB47" i="41"/>
  <c r="BB46" i="41"/>
  <c r="BB45" i="41"/>
  <c r="BB44" i="41"/>
  <c r="BB43" i="41"/>
  <c r="BB42" i="41"/>
  <c r="BA42" i="41"/>
  <c r="BB41" i="41"/>
  <c r="BB40" i="41"/>
  <c r="BB39" i="41"/>
  <c r="BB38" i="41"/>
  <c r="BB37" i="41"/>
  <c r="BB36" i="41"/>
  <c r="BB35" i="41"/>
  <c r="BB34" i="41"/>
  <c r="BB33" i="41"/>
  <c r="BB32" i="41"/>
  <c r="BB31" i="41"/>
  <c r="BB30" i="41"/>
  <c r="BB29" i="41"/>
  <c r="BB28" i="41"/>
  <c r="BB27" i="41"/>
  <c r="BB26" i="41"/>
  <c r="BB25" i="41"/>
  <c r="BB24" i="41"/>
  <c r="BB23" i="41"/>
  <c r="BB22" i="41"/>
  <c r="BB21" i="41"/>
  <c r="BE20" i="41"/>
  <c r="BB20" i="41"/>
  <c r="BB19" i="41"/>
  <c r="BB18" i="41"/>
  <c r="BB17" i="41"/>
  <c r="BB16" i="41"/>
  <c r="BB15" i="41"/>
  <c r="BB14" i="41"/>
  <c r="BB13" i="41"/>
  <c r="BB12" i="41"/>
  <c r="BB11" i="41"/>
  <c r="BB10" i="41"/>
  <c r="BB9" i="41"/>
  <c r="BB8" i="41"/>
  <c r="A8" i="4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BB7" i="41"/>
  <c r="E53" i="41"/>
  <c r="BA45" i="41" l="1"/>
  <c r="T53" i="41"/>
  <c r="BA10" i="41"/>
  <c r="BC10" i="41" s="1"/>
  <c r="BD43" i="41"/>
  <c r="BD52" i="41"/>
  <c r="BC42" i="41"/>
  <c r="BD9" i="41"/>
  <c r="BG9" i="41" s="1"/>
  <c r="BA9" i="41"/>
  <c r="BC9" i="41" s="1"/>
  <c r="BB53" i="41"/>
  <c r="BA46" i="41"/>
  <c r="BC46" i="41" s="1"/>
  <c r="BA8" i="41"/>
  <c r="BC8" i="41" s="1"/>
  <c r="BA30" i="41"/>
  <c r="BC30" i="41" s="1"/>
  <c r="BA36" i="41"/>
  <c r="BC36" i="41" s="1"/>
  <c r="BA40" i="41"/>
  <c r="BC40" i="41" s="1"/>
  <c r="BD10" i="41"/>
  <c r="BG10" i="41" s="1"/>
  <c r="BD18" i="41"/>
  <c r="BD20" i="41"/>
  <c r="BF20" i="41" s="1"/>
  <c r="BD28" i="41"/>
  <c r="BD30" i="41"/>
  <c r="BD34" i="41"/>
  <c r="BD36" i="41"/>
  <c r="BD44" i="41"/>
  <c r="BD50" i="41"/>
  <c r="BA12" i="41"/>
  <c r="BC12" i="41" s="1"/>
  <c r="BA34" i="41"/>
  <c r="BC34" i="41" s="1"/>
  <c r="BA37" i="41"/>
  <c r="BC37" i="41" s="1"/>
  <c r="BA41" i="41"/>
  <c r="BC41" i="41" s="1"/>
  <c r="BA50" i="41"/>
  <c r="BC50" i="41" s="1"/>
  <c r="BA13" i="41"/>
  <c r="BC13" i="41" s="1"/>
  <c r="BA38" i="41"/>
  <c r="BC38" i="41" s="1"/>
  <c r="BA39" i="41"/>
  <c r="BC39" i="41" s="1"/>
  <c r="BD42" i="41"/>
  <c r="BA43" i="41"/>
  <c r="BC43" i="41" s="1"/>
  <c r="BA44" i="41"/>
  <c r="BC44" i="41" s="1"/>
  <c r="BA47" i="41"/>
  <c r="BC47" i="41" s="1"/>
  <c r="BA48" i="41"/>
  <c r="BC48" i="41" s="1"/>
  <c r="BA49" i="41"/>
  <c r="BC49" i="41" s="1"/>
  <c r="AZ53" i="41"/>
  <c r="BA11" i="41"/>
  <c r="BC11" i="41" s="1"/>
  <c r="BD49" i="41"/>
  <c r="BA52" i="41"/>
  <c r="BC52" i="41" s="1"/>
  <c r="BD11" i="41"/>
  <c r="BD12" i="41"/>
  <c r="BD13" i="41"/>
  <c r="BD14" i="41"/>
  <c r="K53" i="41"/>
  <c r="AU53" i="41"/>
  <c r="BA7" i="41"/>
  <c r="BD15" i="41"/>
  <c r="BA16" i="41"/>
  <c r="BC16" i="41" s="1"/>
  <c r="BA17" i="41"/>
  <c r="BC17" i="41" s="1"/>
  <c r="BA19" i="41"/>
  <c r="BC19" i="41" s="1"/>
  <c r="BH20" i="41"/>
  <c r="BA21" i="41"/>
  <c r="BC21" i="41" s="1"/>
  <c r="BA22" i="41"/>
  <c r="BC22" i="41" s="1"/>
  <c r="BA23" i="41"/>
  <c r="BC23" i="41" s="1"/>
  <c r="BA24" i="41"/>
  <c r="BC24" i="41" s="1"/>
  <c r="BA25" i="41"/>
  <c r="BC25" i="41" s="1"/>
  <c r="BA26" i="41"/>
  <c r="BC26" i="41" s="1"/>
  <c r="BA27" i="41"/>
  <c r="BC27" i="41" s="1"/>
  <c r="BD29" i="41"/>
  <c r="BD32" i="41"/>
  <c r="BD8" i="41"/>
  <c r="BA14" i="41"/>
  <c r="BC14" i="41" s="1"/>
  <c r="H53" i="41"/>
  <c r="W53" i="41"/>
  <c r="AF53" i="41"/>
  <c r="AL53" i="41"/>
  <c r="BD17" i="41"/>
  <c r="BD19" i="41"/>
  <c r="BD21" i="41"/>
  <c r="BD22" i="41"/>
  <c r="BD23" i="41"/>
  <c r="BD24" i="41"/>
  <c r="BD25" i="41"/>
  <c r="BD26" i="41"/>
  <c r="BD27" i="41"/>
  <c r="BA28" i="41"/>
  <c r="BC28" i="41" s="1"/>
  <c r="BD7" i="41"/>
  <c r="AR53" i="41"/>
  <c r="AX53" i="41"/>
  <c r="BA15" i="41"/>
  <c r="BC15" i="41" s="1"/>
  <c r="BD16" i="41"/>
  <c r="BA18" i="41"/>
  <c r="BC18" i="41" s="1"/>
  <c r="BA20" i="41"/>
  <c r="BC20" i="41" s="1"/>
  <c r="BA29" i="41"/>
  <c r="BC29" i="41" s="1"/>
  <c r="BA31" i="41"/>
  <c r="BC31" i="41" s="1"/>
  <c r="BD37" i="41"/>
  <c r="BD33" i="41"/>
  <c r="BD35" i="41"/>
  <c r="BD41" i="41"/>
  <c r="BD31" i="41"/>
  <c r="BA32" i="41"/>
  <c r="BC32" i="41" s="1"/>
  <c r="BA33" i="41"/>
  <c r="BC33" i="41" s="1"/>
  <c r="BA35" i="41"/>
  <c r="BC35" i="41" s="1"/>
  <c r="BD40" i="41"/>
  <c r="BD39" i="41"/>
  <c r="BD47" i="41"/>
  <c r="BD38" i="41"/>
  <c r="BD46" i="41"/>
  <c r="BD45" i="41"/>
  <c r="BC45" i="41"/>
  <c r="BD48" i="41"/>
  <c r="BG28" i="41" l="1"/>
  <c r="BG18" i="41"/>
  <c r="BG20" i="41"/>
  <c r="BI20" i="41" s="1"/>
  <c r="BG34" i="41"/>
  <c r="BG12" i="41"/>
  <c r="AW53" i="41"/>
  <c r="AT53" i="41"/>
  <c r="BG35" i="41"/>
  <c r="BG15" i="41"/>
  <c r="BG11" i="41"/>
  <c r="BG32" i="41"/>
  <c r="BA53" i="41"/>
  <c r="BC7" i="41"/>
  <c r="BC53" i="41" s="1"/>
  <c r="BG46" i="41"/>
  <c r="BG48" i="41"/>
  <c r="BG42" i="41"/>
  <c r="BG49" i="41"/>
  <c r="BG33" i="41"/>
  <c r="AC53" i="41"/>
  <c r="BG7" i="41"/>
  <c r="I53" i="41"/>
  <c r="J53" i="41"/>
  <c r="BG25" i="41"/>
  <c r="BG21" i="41"/>
  <c r="BG17" i="41"/>
  <c r="BG41" i="41"/>
  <c r="BG37" i="41"/>
  <c r="BG43" i="41"/>
  <c r="N53" i="41"/>
  <c r="BG24" i="41"/>
  <c r="BG52" i="41"/>
  <c r="BG38" i="41"/>
  <c r="BG45" i="41"/>
  <c r="BG50" i="41"/>
  <c r="BG39" i="41"/>
  <c r="BD53" i="41"/>
  <c r="BG29" i="41"/>
  <c r="BG26" i="41"/>
  <c r="BG22" i="41"/>
  <c r="BG16" i="41"/>
  <c r="G53" i="41"/>
  <c r="Z53" i="41"/>
  <c r="BG47" i="41"/>
  <c r="BG40" i="41"/>
  <c r="BG44" i="41"/>
  <c r="BG36" i="41"/>
  <c r="BG31" i="41"/>
  <c r="BG30" i="41"/>
  <c r="AN53" i="41"/>
  <c r="AO53" i="41"/>
  <c r="BG27" i="41"/>
  <c r="BG23" i="41"/>
  <c r="BG19" i="41"/>
  <c r="BG14" i="41"/>
  <c r="BG13" i="41"/>
  <c r="BG8" i="41"/>
  <c r="I56" i="2"/>
  <c r="BG53" i="41" l="1"/>
  <c r="F56" i="2" l="1"/>
  <c r="AS56" i="2" l="1"/>
  <c r="AM56" i="2" l="1"/>
  <c r="AJ56" i="2" l="1"/>
  <c r="R54" i="2" l="1"/>
  <c r="BK20" i="9" l="1"/>
  <c r="BK20" i="40" l="1"/>
  <c r="AY53" i="40"/>
  <c r="AV53" i="40"/>
  <c r="BA50" i="40"/>
  <c r="BD50" i="40"/>
  <c r="BA49" i="40"/>
  <c r="BD47" i="40"/>
  <c r="BA47" i="40"/>
  <c r="BA46" i="40"/>
  <c r="BD46" i="40"/>
  <c r="BA45" i="40"/>
  <c r="BD44" i="40"/>
  <c r="BA43" i="40"/>
  <c r="BA41" i="40"/>
  <c r="BA40" i="40"/>
  <c r="BD30" i="40"/>
  <c r="BD29" i="40"/>
  <c r="BD26" i="40"/>
  <c r="BA26" i="40"/>
  <c r="BA25" i="40"/>
  <c r="BD24" i="40"/>
  <c r="BA24" i="40"/>
  <c r="BA22" i="40"/>
  <c r="BD22" i="40"/>
  <c r="BA20" i="40"/>
  <c r="BD20" i="40"/>
  <c r="BA18" i="40"/>
  <c r="BD18" i="40"/>
  <c r="BD17" i="40"/>
  <c r="BA16" i="40"/>
  <c r="BD16" i="40"/>
  <c r="BA14" i="40"/>
  <c r="BD14" i="40"/>
  <c r="BA12" i="40"/>
  <c r="BD12" i="40"/>
  <c r="BD11" i="40"/>
  <c r="BA10" i="40"/>
  <c r="BD10" i="40"/>
  <c r="BD9" i="40"/>
  <c r="BA8" i="40"/>
  <c r="BD8" i="40"/>
  <c r="A8" i="40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BA7" i="40"/>
  <c r="AI53" i="40" l="1"/>
  <c r="AZ53" i="40"/>
  <c r="BD25" i="40"/>
  <c r="BA19" i="40"/>
  <c r="BD28" i="40"/>
  <c r="BD31" i="40"/>
  <c r="T53" i="40"/>
  <c r="BD7" i="40"/>
  <c r="BA15" i="40"/>
  <c r="BD15" i="40"/>
  <c r="BA23" i="40"/>
  <c r="BD23" i="40"/>
  <c r="BD27" i="40"/>
  <c r="BA29" i="40"/>
  <c r="BD32" i="40"/>
  <c r="BA9" i="40"/>
  <c r="BA17" i="40"/>
  <c r="BG26" i="40"/>
  <c r="BA32" i="40"/>
  <c r="BA11" i="40"/>
  <c r="BD19" i="40"/>
  <c r="BD49" i="40"/>
  <c r="BA13" i="40"/>
  <c r="BD13" i="40"/>
  <c r="BA21" i="40"/>
  <c r="BD21" i="40"/>
  <c r="BA28" i="40"/>
  <c r="BD42" i="40"/>
  <c r="Q53" i="40"/>
  <c r="E53" i="40"/>
  <c r="AU53" i="40"/>
  <c r="BA30" i="40"/>
  <c r="BA39" i="40"/>
  <c r="BD41" i="40"/>
  <c r="K53" i="40"/>
  <c r="BA27" i="40"/>
  <c r="BA31" i="40"/>
  <c r="BA36" i="40"/>
  <c r="BD39" i="40"/>
  <c r="BD45" i="40"/>
  <c r="BA52" i="40"/>
  <c r="AF53" i="40"/>
  <c r="AL53" i="40"/>
  <c r="BD33" i="40"/>
  <c r="BD34" i="40"/>
  <c r="BD35" i="40"/>
  <c r="BD36" i="40"/>
  <c r="BD37" i="40"/>
  <c r="BD38" i="40"/>
  <c r="BD40" i="40"/>
  <c r="BA48" i="40"/>
  <c r="BD52" i="40"/>
  <c r="H53" i="40"/>
  <c r="BA33" i="40"/>
  <c r="BA34" i="40"/>
  <c r="BA35" i="40"/>
  <c r="BA37" i="40"/>
  <c r="W53" i="40"/>
  <c r="AR53" i="40"/>
  <c r="AX53" i="40"/>
  <c r="BA44" i="40"/>
  <c r="BD48" i="40"/>
  <c r="BA38" i="40"/>
  <c r="BA42" i="40"/>
  <c r="BD43" i="40"/>
  <c r="I121" i="33"/>
  <c r="I120" i="33"/>
  <c r="I119" i="33"/>
  <c r="I118" i="33"/>
  <c r="I117" i="33"/>
  <c r="I116" i="33"/>
  <c r="I115" i="33"/>
  <c r="I114" i="33"/>
  <c r="I113" i="33"/>
  <c r="I112" i="33"/>
  <c r="I111" i="33"/>
  <c r="I110" i="33"/>
  <c r="I109" i="33"/>
  <c r="I108" i="33"/>
  <c r="I107" i="33"/>
  <c r="I106" i="33"/>
  <c r="I105" i="33"/>
  <c r="I104" i="33"/>
  <c r="I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H121" i="33"/>
  <c r="H120" i="33"/>
  <c r="BK52" i="9" s="1"/>
  <c r="H119" i="33"/>
  <c r="H118" i="33"/>
  <c r="BK50" i="9" s="1"/>
  <c r="H117" i="33"/>
  <c r="BK49" i="9" s="1"/>
  <c r="H116" i="33"/>
  <c r="BK48" i="9" s="1"/>
  <c r="H115" i="33"/>
  <c r="BK47" i="9" s="1"/>
  <c r="H114" i="33"/>
  <c r="BK46" i="9" s="1"/>
  <c r="H113" i="33"/>
  <c r="BK45" i="9" s="1"/>
  <c r="H112" i="33"/>
  <c r="BK44" i="9" s="1"/>
  <c r="H111" i="33"/>
  <c r="BK43" i="9" s="1"/>
  <c r="H110" i="33"/>
  <c r="BK42" i="9" s="1"/>
  <c r="H109" i="33"/>
  <c r="BK41" i="9" s="1"/>
  <c r="H108" i="33"/>
  <c r="BK40" i="9" s="1"/>
  <c r="H107" i="33"/>
  <c r="BK39" i="9" s="1"/>
  <c r="H106" i="33"/>
  <c r="BK38" i="9" s="1"/>
  <c r="H105" i="33"/>
  <c r="BK37" i="9" s="1"/>
  <c r="H104" i="33"/>
  <c r="BK36" i="9" s="1"/>
  <c r="H103" i="33"/>
  <c r="BK35" i="9" s="1"/>
  <c r="H102" i="33"/>
  <c r="BK34" i="9" s="1"/>
  <c r="H101" i="33"/>
  <c r="BK33" i="9" s="1"/>
  <c r="H100" i="33"/>
  <c r="BK32" i="9" s="1"/>
  <c r="H99" i="33"/>
  <c r="BK31" i="9" s="1"/>
  <c r="H98" i="33"/>
  <c r="BK30" i="9" s="1"/>
  <c r="H97" i="33"/>
  <c r="BK29" i="9" s="1"/>
  <c r="H96" i="33"/>
  <c r="BK28" i="9" s="1"/>
  <c r="H95" i="33"/>
  <c r="BK27" i="9" s="1"/>
  <c r="H94" i="33"/>
  <c r="BK26" i="9" s="1"/>
  <c r="H93" i="33"/>
  <c r="BK25" i="9" s="1"/>
  <c r="H92" i="33"/>
  <c r="BK24" i="9" s="1"/>
  <c r="H91" i="33"/>
  <c r="BK23" i="9" s="1"/>
  <c r="H90" i="33"/>
  <c r="H89" i="33"/>
  <c r="BK22" i="9" s="1"/>
  <c r="H88" i="33"/>
  <c r="BK21" i="9" s="1"/>
  <c r="H86" i="33"/>
  <c r="BK19" i="9" s="1"/>
  <c r="H85" i="33"/>
  <c r="BK18" i="9" s="1"/>
  <c r="H84" i="33"/>
  <c r="BK17" i="9" s="1"/>
  <c r="H83" i="33"/>
  <c r="BK16" i="9" s="1"/>
  <c r="H82" i="33"/>
  <c r="BK15" i="9" s="1"/>
  <c r="H81" i="33"/>
  <c r="BK14" i="9" s="1"/>
  <c r="H80" i="33"/>
  <c r="BK13" i="9" s="1"/>
  <c r="H79" i="33"/>
  <c r="H78" i="33"/>
  <c r="H77" i="33"/>
  <c r="H76" i="33"/>
  <c r="BK12" i="9" s="1"/>
  <c r="H75" i="33"/>
  <c r="BK11" i="9" s="1"/>
  <c r="H74" i="33"/>
  <c r="BK10" i="9" s="1"/>
  <c r="H73" i="33"/>
  <c r="H72" i="33"/>
  <c r="H71" i="33"/>
  <c r="BK9" i="9" s="1"/>
  <c r="H70" i="33"/>
  <c r="BK8" i="9" s="1"/>
  <c r="H69" i="33"/>
  <c r="BK7" i="9" s="1"/>
  <c r="BB20" i="40" l="1"/>
  <c r="BC20" i="40" s="1"/>
  <c r="BE20" i="40"/>
  <c r="BF20" i="40" s="1"/>
  <c r="BG37" i="40"/>
  <c r="BG43" i="40"/>
  <c r="BG50" i="40"/>
  <c r="BG36" i="40"/>
  <c r="BG31" i="40"/>
  <c r="BG19" i="40"/>
  <c r="BG45" i="40"/>
  <c r="BG38" i="40"/>
  <c r="BG33" i="40"/>
  <c r="BG20" i="40"/>
  <c r="BG12" i="40"/>
  <c r="BG29" i="40"/>
  <c r="AW53" i="40"/>
  <c r="BG17" i="40"/>
  <c r="BG9" i="40"/>
  <c r="BG11" i="40"/>
  <c r="BG34" i="40"/>
  <c r="AO53" i="40"/>
  <c r="BG52" i="40"/>
  <c r="BG48" i="40"/>
  <c r="BG44" i="40"/>
  <c r="BG42" i="40"/>
  <c r="BG39" i="40"/>
  <c r="BG30" i="40"/>
  <c r="BG8" i="40"/>
  <c r="BG23" i="40"/>
  <c r="BG46" i="40"/>
  <c r="BG40" i="40"/>
  <c r="N53" i="40"/>
  <c r="BG10" i="40"/>
  <c r="BG32" i="40"/>
  <c r="BG49" i="40"/>
  <c r="BG41" i="40"/>
  <c r="BG35" i="40"/>
  <c r="BG24" i="40"/>
  <c r="BG16" i="40"/>
  <c r="AC53" i="40"/>
  <c r="BG7" i="40"/>
  <c r="BG21" i="40"/>
  <c r="BG47" i="40"/>
  <c r="BG25" i="40"/>
  <c r="BG22" i="40"/>
  <c r="BG18" i="40"/>
  <c r="BG14" i="40"/>
  <c r="Z53" i="40"/>
  <c r="BA53" i="40"/>
  <c r="BG13" i="40"/>
  <c r="BG27" i="40"/>
  <c r="BG15" i="40"/>
  <c r="BD53" i="40"/>
  <c r="BG28" i="40"/>
  <c r="H123" i="33"/>
  <c r="H126" i="33" s="1"/>
  <c r="I123" i="33"/>
  <c r="I126" i="33" s="1"/>
  <c r="I125" i="33"/>
  <c r="H125" i="33"/>
  <c r="L54" i="2"/>
  <c r="BH20" i="40" l="1"/>
  <c r="BI20" i="40" s="1"/>
  <c r="BG53" i="40"/>
  <c r="AS54" i="2" l="1"/>
  <c r="AM54" i="2" l="1"/>
  <c r="AJ54" i="2" l="1"/>
  <c r="AG54" i="2" l="1"/>
  <c r="X54" i="2" l="1"/>
  <c r="U54" i="2" l="1"/>
  <c r="I54" i="2" l="1"/>
  <c r="G121" i="33" l="1"/>
  <c r="F121" i="33"/>
  <c r="E121" i="33"/>
  <c r="D121" i="33"/>
  <c r="C121" i="33"/>
  <c r="G120" i="33"/>
  <c r="F120" i="33"/>
  <c r="BK52" i="41" s="1"/>
  <c r="E120" i="33"/>
  <c r="D120" i="33"/>
  <c r="C120" i="33"/>
  <c r="G119" i="33"/>
  <c r="F119" i="33"/>
  <c r="E119" i="33"/>
  <c r="D119" i="33"/>
  <c r="C119" i="33"/>
  <c r="G118" i="33"/>
  <c r="F118" i="33"/>
  <c r="BK50" i="41" s="1"/>
  <c r="E118" i="33"/>
  <c r="D118" i="33"/>
  <c r="C118" i="33"/>
  <c r="G117" i="33"/>
  <c r="F117" i="33"/>
  <c r="BK49" i="41" s="1"/>
  <c r="E117" i="33"/>
  <c r="D117" i="33"/>
  <c r="C117" i="33"/>
  <c r="G116" i="33"/>
  <c r="F116" i="33"/>
  <c r="BK48" i="41" s="1"/>
  <c r="E116" i="33"/>
  <c r="D116" i="33"/>
  <c r="C116" i="33"/>
  <c r="G115" i="33"/>
  <c r="F115" i="33"/>
  <c r="BK47" i="41" s="1"/>
  <c r="E115" i="33"/>
  <c r="D115" i="33"/>
  <c r="C115" i="33"/>
  <c r="G114" i="33"/>
  <c r="F114" i="33"/>
  <c r="BK46" i="41" s="1"/>
  <c r="E114" i="33"/>
  <c r="D114" i="33"/>
  <c r="C114" i="33"/>
  <c r="G113" i="33"/>
  <c r="F113" i="33"/>
  <c r="BK45" i="41" s="1"/>
  <c r="E113" i="33"/>
  <c r="D113" i="33"/>
  <c r="C113" i="33"/>
  <c r="G112" i="33"/>
  <c r="F112" i="33"/>
  <c r="BK44" i="41" s="1"/>
  <c r="E112" i="33"/>
  <c r="D112" i="33"/>
  <c r="C112" i="33"/>
  <c r="G111" i="33"/>
  <c r="F111" i="33"/>
  <c r="BK43" i="41" s="1"/>
  <c r="E111" i="33"/>
  <c r="D111" i="33"/>
  <c r="C111" i="33"/>
  <c r="G110" i="33"/>
  <c r="F110" i="33"/>
  <c r="BK42" i="41" s="1"/>
  <c r="E110" i="33"/>
  <c r="D110" i="33"/>
  <c r="C110" i="33"/>
  <c r="G109" i="33"/>
  <c r="F109" i="33"/>
  <c r="BK41" i="41" s="1"/>
  <c r="E109" i="33"/>
  <c r="D109" i="33"/>
  <c r="C109" i="33"/>
  <c r="G108" i="33"/>
  <c r="F108" i="33"/>
  <c r="BK40" i="41" s="1"/>
  <c r="E108" i="33"/>
  <c r="D108" i="33"/>
  <c r="C108" i="33"/>
  <c r="G107" i="33"/>
  <c r="F107" i="33"/>
  <c r="BK39" i="41" s="1"/>
  <c r="E107" i="33"/>
  <c r="D107" i="33"/>
  <c r="C107" i="33"/>
  <c r="G106" i="33"/>
  <c r="F106" i="33"/>
  <c r="BK38" i="41" s="1"/>
  <c r="E106" i="33"/>
  <c r="D106" i="33"/>
  <c r="C106" i="33"/>
  <c r="G105" i="33"/>
  <c r="F105" i="33"/>
  <c r="BK37" i="41" s="1"/>
  <c r="E105" i="33"/>
  <c r="D105" i="33"/>
  <c r="C105" i="33"/>
  <c r="G104" i="33"/>
  <c r="F104" i="33"/>
  <c r="BK36" i="41" s="1"/>
  <c r="E104" i="33"/>
  <c r="D104" i="33"/>
  <c r="C104" i="33"/>
  <c r="G103" i="33"/>
  <c r="F103" i="33"/>
  <c r="BK35" i="41" s="1"/>
  <c r="E103" i="33"/>
  <c r="D103" i="33"/>
  <c r="C103" i="33"/>
  <c r="G102" i="33"/>
  <c r="F102" i="33"/>
  <c r="BK34" i="41" s="1"/>
  <c r="E102" i="33"/>
  <c r="D102" i="33"/>
  <c r="C102" i="33"/>
  <c r="G101" i="33"/>
  <c r="F101" i="33"/>
  <c r="BK33" i="41" s="1"/>
  <c r="E101" i="33"/>
  <c r="D101" i="33"/>
  <c r="C101" i="33"/>
  <c r="G100" i="33"/>
  <c r="F100" i="33"/>
  <c r="BK32" i="41" s="1"/>
  <c r="E100" i="33"/>
  <c r="D100" i="33"/>
  <c r="C100" i="33"/>
  <c r="G99" i="33"/>
  <c r="F99" i="33"/>
  <c r="BK31" i="41" s="1"/>
  <c r="E99" i="33"/>
  <c r="D99" i="33"/>
  <c r="C99" i="33"/>
  <c r="G98" i="33"/>
  <c r="F98" i="33"/>
  <c r="BK30" i="41" s="1"/>
  <c r="E98" i="33"/>
  <c r="D98" i="33"/>
  <c r="C98" i="33"/>
  <c r="G97" i="33"/>
  <c r="F97" i="33"/>
  <c r="BK29" i="41" s="1"/>
  <c r="E97" i="33"/>
  <c r="D97" i="33"/>
  <c r="C97" i="33"/>
  <c r="G96" i="33"/>
  <c r="F96" i="33"/>
  <c r="BK28" i="41" s="1"/>
  <c r="E96" i="33"/>
  <c r="D96" i="33"/>
  <c r="C96" i="33"/>
  <c r="G95" i="33"/>
  <c r="F95" i="33"/>
  <c r="BK27" i="41" s="1"/>
  <c r="E95" i="33"/>
  <c r="D95" i="33"/>
  <c r="C95" i="33"/>
  <c r="G94" i="33"/>
  <c r="F94" i="33"/>
  <c r="BK26" i="41" s="1"/>
  <c r="E94" i="33"/>
  <c r="D94" i="33"/>
  <c r="C94" i="33"/>
  <c r="G93" i="33"/>
  <c r="F93" i="33"/>
  <c r="BK25" i="41" s="1"/>
  <c r="E93" i="33"/>
  <c r="D93" i="33"/>
  <c r="C93" i="33"/>
  <c r="G92" i="33"/>
  <c r="F92" i="33"/>
  <c r="BK24" i="41" s="1"/>
  <c r="E92" i="33"/>
  <c r="D92" i="33"/>
  <c r="C92" i="33"/>
  <c r="G91" i="33"/>
  <c r="F91" i="33"/>
  <c r="BK23" i="41" s="1"/>
  <c r="E91" i="33"/>
  <c r="D91" i="33"/>
  <c r="C91" i="33"/>
  <c r="G90" i="33"/>
  <c r="F90" i="33"/>
  <c r="E90" i="33"/>
  <c r="D90" i="33"/>
  <c r="C90" i="33"/>
  <c r="G89" i="33"/>
  <c r="F89" i="33"/>
  <c r="BK22" i="41" s="1"/>
  <c r="E89" i="33"/>
  <c r="D89" i="33"/>
  <c r="C89" i="33"/>
  <c r="G88" i="33"/>
  <c r="F88" i="33"/>
  <c r="BK21" i="41" s="1"/>
  <c r="E88" i="33"/>
  <c r="D88" i="33"/>
  <c r="C88" i="33"/>
  <c r="G86" i="33"/>
  <c r="F86" i="33"/>
  <c r="BK19" i="41" s="1"/>
  <c r="E86" i="33"/>
  <c r="D86" i="33"/>
  <c r="C86" i="33"/>
  <c r="G85" i="33"/>
  <c r="F85" i="33"/>
  <c r="BK18" i="41" s="1"/>
  <c r="E85" i="33"/>
  <c r="D85" i="33"/>
  <c r="C85" i="33"/>
  <c r="G84" i="33"/>
  <c r="F84" i="33"/>
  <c r="BK17" i="41" s="1"/>
  <c r="E84" i="33"/>
  <c r="D84" i="33"/>
  <c r="C84" i="33"/>
  <c r="G83" i="33"/>
  <c r="F83" i="33"/>
  <c r="BK16" i="41" s="1"/>
  <c r="E83" i="33"/>
  <c r="D83" i="33"/>
  <c r="C83" i="33"/>
  <c r="G82" i="33"/>
  <c r="F82" i="33"/>
  <c r="BK15" i="41" s="1"/>
  <c r="E82" i="33"/>
  <c r="D82" i="33"/>
  <c r="C82" i="33"/>
  <c r="G81" i="33"/>
  <c r="F81" i="33"/>
  <c r="BK14" i="41" s="1"/>
  <c r="E81" i="33"/>
  <c r="D81" i="33"/>
  <c r="C81" i="33"/>
  <c r="G80" i="33"/>
  <c r="F80" i="33"/>
  <c r="BK13" i="41" s="1"/>
  <c r="E80" i="33"/>
  <c r="D80" i="33"/>
  <c r="C80" i="33"/>
  <c r="G79" i="33"/>
  <c r="F79" i="33"/>
  <c r="E79" i="33"/>
  <c r="D79" i="33"/>
  <c r="C79" i="33"/>
  <c r="G78" i="33"/>
  <c r="F78" i="33"/>
  <c r="E78" i="33"/>
  <c r="D78" i="33"/>
  <c r="C78" i="33"/>
  <c r="G77" i="33"/>
  <c r="F77" i="33"/>
  <c r="E77" i="33"/>
  <c r="D77" i="33"/>
  <c r="C77" i="33"/>
  <c r="G76" i="33"/>
  <c r="F76" i="33"/>
  <c r="BK12" i="41" s="1"/>
  <c r="E76" i="33"/>
  <c r="D76" i="33"/>
  <c r="C76" i="33"/>
  <c r="G75" i="33"/>
  <c r="F75" i="33"/>
  <c r="BK11" i="41" s="1"/>
  <c r="E75" i="33"/>
  <c r="D75" i="33"/>
  <c r="C75" i="33"/>
  <c r="G74" i="33"/>
  <c r="F74" i="33"/>
  <c r="BK10" i="41" s="1"/>
  <c r="E74" i="33"/>
  <c r="D74" i="33"/>
  <c r="C74" i="33"/>
  <c r="G73" i="33"/>
  <c r="F73" i="33"/>
  <c r="E73" i="33"/>
  <c r="D73" i="33"/>
  <c r="C73" i="33"/>
  <c r="G72" i="33"/>
  <c r="F72" i="33"/>
  <c r="E72" i="33"/>
  <c r="D72" i="33"/>
  <c r="C72" i="33"/>
  <c r="G71" i="33"/>
  <c r="F71" i="33"/>
  <c r="BK9" i="41" s="1"/>
  <c r="E71" i="33"/>
  <c r="D71" i="33"/>
  <c r="C71" i="33"/>
  <c r="G70" i="33"/>
  <c r="F70" i="33"/>
  <c r="BK8" i="41" s="1"/>
  <c r="E70" i="33"/>
  <c r="D70" i="33"/>
  <c r="C70" i="33"/>
  <c r="G69" i="33"/>
  <c r="F69" i="33"/>
  <c r="BK7" i="41" s="1"/>
  <c r="E69" i="33"/>
  <c r="D69" i="33"/>
  <c r="C69" i="33"/>
  <c r="AJ53" i="41" l="1"/>
  <c r="AK53" i="41"/>
  <c r="BE21" i="41"/>
  <c r="BF21" i="41" s="1"/>
  <c r="BE28" i="41"/>
  <c r="BF28" i="41" s="1"/>
  <c r="BE44" i="41"/>
  <c r="BF44" i="41" s="1"/>
  <c r="BE8" i="41"/>
  <c r="BF8" i="41" s="1"/>
  <c r="BE10" i="41"/>
  <c r="BF10" i="41" s="1"/>
  <c r="BE15" i="41"/>
  <c r="BF15" i="41" s="1"/>
  <c r="BE19" i="41"/>
  <c r="BF19" i="41" s="1"/>
  <c r="BE23" i="41"/>
  <c r="BF23" i="41" s="1"/>
  <c r="BE27" i="41"/>
  <c r="BF27" i="41" s="1"/>
  <c r="BE31" i="41"/>
  <c r="BF31" i="41" s="1"/>
  <c r="BE35" i="41"/>
  <c r="BF35" i="41" s="1"/>
  <c r="BE39" i="41"/>
  <c r="BF39" i="41" s="1"/>
  <c r="BE43" i="41"/>
  <c r="BF43" i="41" s="1"/>
  <c r="BE47" i="41"/>
  <c r="BF47" i="41" s="1"/>
  <c r="BE9" i="41"/>
  <c r="BF9" i="41" s="1"/>
  <c r="BE16" i="41"/>
  <c r="BF16" i="41" s="1"/>
  <c r="BE32" i="41"/>
  <c r="BF32" i="41" s="1"/>
  <c r="BE11" i="41"/>
  <c r="BF11" i="41" s="1"/>
  <c r="BE24" i="41"/>
  <c r="BF24" i="41" s="1"/>
  <c r="BE40" i="41"/>
  <c r="BF40" i="41" s="1"/>
  <c r="BE48" i="41"/>
  <c r="BF48" i="41" s="1"/>
  <c r="BE12" i="41"/>
  <c r="BF12" i="41" s="1"/>
  <c r="BE13" i="41"/>
  <c r="BF13" i="41" s="1"/>
  <c r="BE17" i="41"/>
  <c r="BF17" i="41" s="1"/>
  <c r="BE22" i="41"/>
  <c r="BF22" i="41" s="1"/>
  <c r="BE25" i="41"/>
  <c r="BF25" i="41" s="1"/>
  <c r="BE29" i="41"/>
  <c r="BF29" i="41" s="1"/>
  <c r="BE33" i="41"/>
  <c r="BF33" i="41" s="1"/>
  <c r="BE37" i="41"/>
  <c r="BF37" i="41" s="1"/>
  <c r="BE41" i="41"/>
  <c r="BF41" i="41" s="1"/>
  <c r="BE45" i="41"/>
  <c r="BF45" i="41" s="1"/>
  <c r="BE49" i="41"/>
  <c r="BF49" i="41" s="1"/>
  <c r="BE36" i="41"/>
  <c r="BF36" i="41" s="1"/>
  <c r="BE52" i="41"/>
  <c r="BF52" i="41" s="1"/>
  <c r="BE7" i="41"/>
  <c r="AG53" i="41"/>
  <c r="BE14" i="41"/>
  <c r="BF14" i="41" s="1"/>
  <c r="BE18" i="41"/>
  <c r="BF18" i="41" s="1"/>
  <c r="BE26" i="41"/>
  <c r="BF26" i="41" s="1"/>
  <c r="BE30" i="41"/>
  <c r="BF30" i="41" s="1"/>
  <c r="BE34" i="41"/>
  <c r="BF34" i="41" s="1"/>
  <c r="BE38" i="41"/>
  <c r="BF38" i="41" s="1"/>
  <c r="BE42" i="41"/>
  <c r="BF42" i="41" s="1"/>
  <c r="BE46" i="41"/>
  <c r="BF46" i="41" s="1"/>
  <c r="BE50" i="41"/>
  <c r="BF50" i="41" s="1"/>
  <c r="U53" i="41"/>
  <c r="R53" i="41"/>
  <c r="BK53" i="41"/>
  <c r="BK9" i="40"/>
  <c r="BK11" i="40"/>
  <c r="BK16" i="40"/>
  <c r="BK21" i="40"/>
  <c r="BK24" i="40"/>
  <c r="BK28" i="40"/>
  <c r="BK32" i="40"/>
  <c r="BK36" i="40"/>
  <c r="BK40" i="40"/>
  <c r="BK44" i="40"/>
  <c r="BK48" i="40"/>
  <c r="BK52" i="40"/>
  <c r="BK12" i="40"/>
  <c r="BK13" i="40"/>
  <c r="BK17" i="40"/>
  <c r="BK22" i="40"/>
  <c r="BK25" i="40"/>
  <c r="BK29" i="40"/>
  <c r="BK33" i="40"/>
  <c r="BK37" i="40"/>
  <c r="BK41" i="40"/>
  <c r="BK45" i="40"/>
  <c r="BK49" i="40"/>
  <c r="BK7" i="40"/>
  <c r="BK14" i="40"/>
  <c r="BK18" i="40"/>
  <c r="BK26" i="40"/>
  <c r="BK30" i="40"/>
  <c r="BK34" i="40"/>
  <c r="BK38" i="40"/>
  <c r="BK42" i="40"/>
  <c r="BK46" i="40"/>
  <c r="BK50" i="40"/>
  <c r="BK8" i="40"/>
  <c r="BK10" i="40"/>
  <c r="BK15" i="40"/>
  <c r="BK19" i="40"/>
  <c r="BK23" i="40"/>
  <c r="BK27" i="40"/>
  <c r="BK31" i="40"/>
  <c r="BK35" i="40"/>
  <c r="BK39" i="40"/>
  <c r="BK43" i="40"/>
  <c r="BK47" i="40"/>
  <c r="I53" i="40"/>
  <c r="F53" i="40"/>
  <c r="BB9" i="40"/>
  <c r="BC9" i="40" s="1"/>
  <c r="BB11" i="40"/>
  <c r="BC11" i="40" s="1"/>
  <c r="BB16" i="40"/>
  <c r="BC16" i="40" s="1"/>
  <c r="BB21" i="40"/>
  <c r="BC21" i="40" s="1"/>
  <c r="BB24" i="40"/>
  <c r="BC24" i="40" s="1"/>
  <c r="BB28" i="40"/>
  <c r="BC28" i="40" s="1"/>
  <c r="BB32" i="40"/>
  <c r="BC32" i="40" s="1"/>
  <c r="BB36" i="40"/>
  <c r="BC36" i="40" s="1"/>
  <c r="BB40" i="40"/>
  <c r="BC40" i="40" s="1"/>
  <c r="BB44" i="40"/>
  <c r="BC44" i="40" s="1"/>
  <c r="BB48" i="40"/>
  <c r="BC48" i="40" s="1"/>
  <c r="BB52" i="40"/>
  <c r="BC52" i="40" s="1"/>
  <c r="BB12" i="40"/>
  <c r="BC12" i="40" s="1"/>
  <c r="BB13" i="40"/>
  <c r="BC13" i="40" s="1"/>
  <c r="BB17" i="40"/>
  <c r="BC17" i="40" s="1"/>
  <c r="BB22" i="40"/>
  <c r="BC22" i="40" s="1"/>
  <c r="BB25" i="40"/>
  <c r="BC25" i="40" s="1"/>
  <c r="BB29" i="40"/>
  <c r="BC29" i="40" s="1"/>
  <c r="BB33" i="40"/>
  <c r="BC33" i="40" s="1"/>
  <c r="BB37" i="40"/>
  <c r="BC37" i="40" s="1"/>
  <c r="BB41" i="40"/>
  <c r="BC41" i="40" s="1"/>
  <c r="BB45" i="40"/>
  <c r="BC45" i="40" s="1"/>
  <c r="BB49" i="40"/>
  <c r="BC49" i="40" s="1"/>
  <c r="BB7" i="40"/>
  <c r="AS53" i="40"/>
  <c r="BB14" i="40"/>
  <c r="BC14" i="40" s="1"/>
  <c r="BB18" i="40"/>
  <c r="BC18" i="40" s="1"/>
  <c r="BB26" i="40"/>
  <c r="BC26" i="40" s="1"/>
  <c r="BB30" i="40"/>
  <c r="BC30" i="40" s="1"/>
  <c r="BB34" i="40"/>
  <c r="BC34" i="40" s="1"/>
  <c r="BB38" i="40"/>
  <c r="BC38" i="40" s="1"/>
  <c r="BB42" i="40"/>
  <c r="BC42" i="40" s="1"/>
  <c r="BB46" i="40"/>
  <c r="BC46" i="40" s="1"/>
  <c r="BB50" i="40"/>
  <c r="BC50" i="40" s="1"/>
  <c r="BB8" i="40"/>
  <c r="BC8" i="40" s="1"/>
  <c r="BB10" i="40"/>
  <c r="BC10" i="40" s="1"/>
  <c r="BB15" i="40"/>
  <c r="BC15" i="40" s="1"/>
  <c r="BB19" i="40"/>
  <c r="BC19" i="40" s="1"/>
  <c r="BB23" i="40"/>
  <c r="BC23" i="40" s="1"/>
  <c r="BB27" i="40"/>
  <c r="BC27" i="40" s="1"/>
  <c r="BB31" i="40"/>
  <c r="BC31" i="40" s="1"/>
  <c r="BB35" i="40"/>
  <c r="BC35" i="40" s="1"/>
  <c r="BB39" i="40"/>
  <c r="BC39" i="40" s="1"/>
  <c r="BB43" i="40"/>
  <c r="BC43" i="40" s="1"/>
  <c r="BB47" i="40"/>
  <c r="BC47" i="40" s="1"/>
  <c r="E123" i="33"/>
  <c r="E126" i="33" s="1"/>
  <c r="F123" i="33"/>
  <c r="F126" i="33" s="1"/>
  <c r="G123" i="33"/>
  <c r="G126" i="33" s="1"/>
  <c r="G125" i="33"/>
  <c r="C125" i="33"/>
  <c r="D125" i="33"/>
  <c r="F55" i="41" s="1"/>
  <c r="C123" i="33"/>
  <c r="C126" i="33" s="1"/>
  <c r="E125" i="33"/>
  <c r="D123" i="33"/>
  <c r="D126" i="33" s="1"/>
  <c r="F125" i="33"/>
  <c r="H57" i="33"/>
  <c r="G57" i="33"/>
  <c r="F57" i="33"/>
  <c r="E57" i="33"/>
  <c r="D57" i="33"/>
  <c r="C57" i="33"/>
  <c r="H56" i="33"/>
  <c r="BK52" i="21" s="1"/>
  <c r="G56" i="33"/>
  <c r="BK52" i="20" s="1"/>
  <c r="F56" i="33"/>
  <c r="BK52" i="16" s="1"/>
  <c r="E56" i="33"/>
  <c r="BK51" i="18" s="1"/>
  <c r="F52" i="4" s="1"/>
  <c r="D56" i="33"/>
  <c r="BK51" i="39" s="1"/>
  <c r="C56" i="33"/>
  <c r="H55" i="33"/>
  <c r="G55" i="33"/>
  <c r="F55" i="33"/>
  <c r="E55" i="33"/>
  <c r="D55" i="33"/>
  <c r="C55" i="33"/>
  <c r="H54" i="33"/>
  <c r="BK50" i="21" s="1"/>
  <c r="G54" i="33"/>
  <c r="BK50" i="20" s="1"/>
  <c r="F54" i="33"/>
  <c r="BK50" i="16" s="1"/>
  <c r="E54" i="33"/>
  <c r="BK50" i="18" s="1"/>
  <c r="F50" i="4" s="1"/>
  <c r="D54" i="33"/>
  <c r="BK50" i="39" s="1"/>
  <c r="C54" i="33"/>
  <c r="H53" i="33"/>
  <c r="BK49" i="21" s="1"/>
  <c r="G53" i="33"/>
  <c r="BK49" i="20" s="1"/>
  <c r="F53" i="33"/>
  <c r="BK49" i="16" s="1"/>
  <c r="E53" i="33"/>
  <c r="BK49" i="18" s="1"/>
  <c r="F49" i="4" s="1"/>
  <c r="D53" i="33"/>
  <c r="BK49" i="39" s="1"/>
  <c r="C53" i="33"/>
  <c r="H52" i="33"/>
  <c r="BK48" i="21" s="1"/>
  <c r="G52" i="33"/>
  <c r="BK48" i="20" s="1"/>
  <c r="F52" i="33"/>
  <c r="BK48" i="16" s="1"/>
  <c r="E52" i="33"/>
  <c r="BK48" i="18" s="1"/>
  <c r="F48" i="4" s="1"/>
  <c r="D52" i="33"/>
  <c r="BK48" i="39" s="1"/>
  <c r="C52" i="33"/>
  <c r="H51" i="33"/>
  <c r="BK47" i="21" s="1"/>
  <c r="G51" i="33"/>
  <c r="BK47" i="20" s="1"/>
  <c r="F51" i="33"/>
  <c r="BK47" i="16" s="1"/>
  <c r="E51" i="33"/>
  <c r="BK47" i="18" s="1"/>
  <c r="F47" i="4" s="1"/>
  <c r="D51" i="33"/>
  <c r="BK47" i="39" s="1"/>
  <c r="C51" i="33"/>
  <c r="H50" i="33"/>
  <c r="BK46" i="21" s="1"/>
  <c r="G50" i="33"/>
  <c r="BK46" i="20" s="1"/>
  <c r="F50" i="33"/>
  <c r="BK46" i="16" s="1"/>
  <c r="E50" i="33"/>
  <c r="BK46" i="18" s="1"/>
  <c r="F46" i="4" s="1"/>
  <c r="D50" i="33"/>
  <c r="BK46" i="39" s="1"/>
  <c r="C50" i="33"/>
  <c r="H49" i="33"/>
  <c r="BK45" i="21" s="1"/>
  <c r="G49" i="33"/>
  <c r="BK45" i="20" s="1"/>
  <c r="F49" i="33"/>
  <c r="BK45" i="16" s="1"/>
  <c r="E49" i="33"/>
  <c r="BK45" i="18" s="1"/>
  <c r="F45" i="4" s="1"/>
  <c r="D49" i="33"/>
  <c r="BK45" i="39" s="1"/>
  <c r="C49" i="33"/>
  <c r="H48" i="33"/>
  <c r="BK44" i="21" s="1"/>
  <c r="G48" i="33"/>
  <c r="BK44" i="20" s="1"/>
  <c r="F48" i="33"/>
  <c r="BK44" i="16" s="1"/>
  <c r="E48" i="33"/>
  <c r="BK44" i="18" s="1"/>
  <c r="F44" i="4" s="1"/>
  <c r="D48" i="33"/>
  <c r="BK44" i="39" s="1"/>
  <c r="C48" i="33"/>
  <c r="H47" i="33"/>
  <c r="BK43" i="21" s="1"/>
  <c r="G47" i="33"/>
  <c r="BK43" i="20" s="1"/>
  <c r="F47" i="33"/>
  <c r="BK43" i="16" s="1"/>
  <c r="E47" i="33"/>
  <c r="BK43" i="18" s="1"/>
  <c r="F43" i="4" s="1"/>
  <c r="D47" i="33"/>
  <c r="BK43" i="39" s="1"/>
  <c r="C47" i="33"/>
  <c r="H46" i="33"/>
  <c r="BK42" i="21" s="1"/>
  <c r="G46" i="33"/>
  <c r="BK42" i="20" s="1"/>
  <c r="F46" i="33"/>
  <c r="BK42" i="16" s="1"/>
  <c r="E46" i="33"/>
  <c r="BK42" i="18" s="1"/>
  <c r="F42" i="4" s="1"/>
  <c r="D46" i="33"/>
  <c r="BK42" i="39" s="1"/>
  <c r="C46" i="33"/>
  <c r="H45" i="33"/>
  <c r="BK41" i="21" s="1"/>
  <c r="G45" i="33"/>
  <c r="BK41" i="20" s="1"/>
  <c r="F45" i="33"/>
  <c r="BK41" i="16" s="1"/>
  <c r="E45" i="33"/>
  <c r="BK41" i="18" s="1"/>
  <c r="F41" i="4" s="1"/>
  <c r="D45" i="33"/>
  <c r="BK41" i="39" s="1"/>
  <c r="C45" i="33"/>
  <c r="H44" i="33"/>
  <c r="BK40" i="21" s="1"/>
  <c r="G44" i="33"/>
  <c r="BK40" i="20" s="1"/>
  <c r="F44" i="33"/>
  <c r="BK40" i="16" s="1"/>
  <c r="E44" i="33"/>
  <c r="BK40" i="18" s="1"/>
  <c r="F40" i="4" s="1"/>
  <c r="D44" i="33"/>
  <c r="BK40" i="39" s="1"/>
  <c r="C44" i="33"/>
  <c r="H43" i="33"/>
  <c r="BK39" i="21" s="1"/>
  <c r="G43" i="33"/>
  <c r="BK39" i="20" s="1"/>
  <c r="F43" i="33"/>
  <c r="BK39" i="16" s="1"/>
  <c r="E43" i="33"/>
  <c r="BK39" i="18" s="1"/>
  <c r="F39" i="4" s="1"/>
  <c r="D43" i="33"/>
  <c r="BK39" i="39" s="1"/>
  <c r="C43" i="33"/>
  <c r="H42" i="33"/>
  <c r="BK38" i="21" s="1"/>
  <c r="G42" i="33"/>
  <c r="BK38" i="20" s="1"/>
  <c r="F42" i="33"/>
  <c r="BK38" i="16" s="1"/>
  <c r="E42" i="33"/>
  <c r="BK38" i="18" s="1"/>
  <c r="F38" i="4" s="1"/>
  <c r="D42" i="33"/>
  <c r="BK38" i="39" s="1"/>
  <c r="C42" i="33"/>
  <c r="H41" i="33"/>
  <c r="BK37" i="21" s="1"/>
  <c r="G41" i="33"/>
  <c r="BK37" i="20" s="1"/>
  <c r="F41" i="33"/>
  <c r="BK37" i="16" s="1"/>
  <c r="E41" i="33"/>
  <c r="BK37" i="18" s="1"/>
  <c r="F37" i="4" s="1"/>
  <c r="D41" i="33"/>
  <c r="BK37" i="39" s="1"/>
  <c r="C41" i="33"/>
  <c r="H40" i="33"/>
  <c r="BK36" i="21" s="1"/>
  <c r="G40" i="33"/>
  <c r="BK36" i="20" s="1"/>
  <c r="F40" i="33"/>
  <c r="BK36" i="16" s="1"/>
  <c r="E40" i="33"/>
  <c r="BK36" i="18" s="1"/>
  <c r="F36" i="4" s="1"/>
  <c r="D40" i="33"/>
  <c r="BK36" i="39" s="1"/>
  <c r="C40" i="33"/>
  <c r="H39" i="33"/>
  <c r="BK35" i="21" s="1"/>
  <c r="G39" i="33"/>
  <c r="BK35" i="20" s="1"/>
  <c r="F39" i="33"/>
  <c r="BK35" i="16" s="1"/>
  <c r="E39" i="33"/>
  <c r="BK35" i="18" s="1"/>
  <c r="F35" i="4" s="1"/>
  <c r="D39" i="33"/>
  <c r="BK35" i="39" s="1"/>
  <c r="C39" i="33"/>
  <c r="H38" i="33"/>
  <c r="BK34" i="21" s="1"/>
  <c r="G38" i="33"/>
  <c r="BK34" i="20" s="1"/>
  <c r="F38" i="33"/>
  <c r="BK34" i="16" s="1"/>
  <c r="E38" i="33"/>
  <c r="BK34" i="18" s="1"/>
  <c r="F34" i="4" s="1"/>
  <c r="D38" i="33"/>
  <c r="BK34" i="39" s="1"/>
  <c r="C38" i="33"/>
  <c r="H37" i="33"/>
  <c r="BK33" i="21" s="1"/>
  <c r="G37" i="33"/>
  <c r="BK33" i="20" s="1"/>
  <c r="F37" i="33"/>
  <c r="BK33" i="16" s="1"/>
  <c r="E37" i="33"/>
  <c r="BK33" i="18" s="1"/>
  <c r="F33" i="4" s="1"/>
  <c r="D37" i="33"/>
  <c r="BK33" i="39" s="1"/>
  <c r="C37" i="33"/>
  <c r="H36" i="33"/>
  <c r="BK32" i="21" s="1"/>
  <c r="G36" i="33"/>
  <c r="BK32" i="20" s="1"/>
  <c r="F36" i="33"/>
  <c r="BK32" i="16" s="1"/>
  <c r="E36" i="33"/>
  <c r="BK32" i="18" s="1"/>
  <c r="F32" i="4" s="1"/>
  <c r="D36" i="33"/>
  <c r="BK32" i="39" s="1"/>
  <c r="C36" i="33"/>
  <c r="H35" i="33"/>
  <c r="BK31" i="21" s="1"/>
  <c r="G35" i="33"/>
  <c r="BK31" i="20" s="1"/>
  <c r="F35" i="33"/>
  <c r="BK31" i="16" s="1"/>
  <c r="E35" i="33"/>
  <c r="BK31" i="18" s="1"/>
  <c r="F31" i="4" s="1"/>
  <c r="D35" i="33"/>
  <c r="BK31" i="39" s="1"/>
  <c r="C35" i="33"/>
  <c r="H34" i="33"/>
  <c r="BK30" i="21" s="1"/>
  <c r="G34" i="33"/>
  <c r="BK30" i="20" s="1"/>
  <c r="F34" i="33"/>
  <c r="BK30" i="16" s="1"/>
  <c r="E34" i="33"/>
  <c r="BK30" i="18" s="1"/>
  <c r="F30" i="4" s="1"/>
  <c r="D34" i="33"/>
  <c r="BK30" i="39" s="1"/>
  <c r="C34" i="33"/>
  <c r="H33" i="33"/>
  <c r="BK29" i="21" s="1"/>
  <c r="G33" i="33"/>
  <c r="BK29" i="20" s="1"/>
  <c r="F33" i="33"/>
  <c r="BK29" i="16" s="1"/>
  <c r="E33" i="33"/>
  <c r="BK29" i="18" s="1"/>
  <c r="F29" i="4" s="1"/>
  <c r="D33" i="33"/>
  <c r="BK29" i="39" s="1"/>
  <c r="C33" i="33"/>
  <c r="H32" i="33"/>
  <c r="BK28" i="21" s="1"/>
  <c r="G32" i="33"/>
  <c r="BK28" i="20" s="1"/>
  <c r="F32" i="33"/>
  <c r="BK28" i="16" s="1"/>
  <c r="E32" i="33"/>
  <c r="BK28" i="18" s="1"/>
  <c r="F28" i="4" s="1"/>
  <c r="D32" i="33"/>
  <c r="BK28" i="39" s="1"/>
  <c r="C32" i="33"/>
  <c r="H31" i="33"/>
  <c r="BK27" i="21" s="1"/>
  <c r="G31" i="33"/>
  <c r="BK27" i="20" s="1"/>
  <c r="F31" i="33"/>
  <c r="BK27" i="16" s="1"/>
  <c r="E31" i="33"/>
  <c r="BK27" i="18" s="1"/>
  <c r="F27" i="4" s="1"/>
  <c r="D31" i="33"/>
  <c r="BK27" i="39" s="1"/>
  <c r="C31" i="33"/>
  <c r="H30" i="33"/>
  <c r="BK26" i="21" s="1"/>
  <c r="G30" i="33"/>
  <c r="BK26" i="20" s="1"/>
  <c r="F30" i="33"/>
  <c r="BK26" i="16" s="1"/>
  <c r="E30" i="33"/>
  <c r="BK26" i="18" s="1"/>
  <c r="F26" i="4" s="1"/>
  <c r="D30" i="33"/>
  <c r="BK26" i="39" s="1"/>
  <c r="C30" i="33"/>
  <c r="H29" i="33"/>
  <c r="BK25" i="21" s="1"/>
  <c r="G29" i="33"/>
  <c r="BK25" i="20" s="1"/>
  <c r="F29" i="33"/>
  <c r="BK25" i="16" s="1"/>
  <c r="E29" i="33"/>
  <c r="BK25" i="18" s="1"/>
  <c r="F25" i="4" s="1"/>
  <c r="D29" i="33"/>
  <c r="BK25" i="39" s="1"/>
  <c r="C29" i="33"/>
  <c r="H28" i="33"/>
  <c r="BK24" i="21" s="1"/>
  <c r="G28" i="33"/>
  <c r="BK24" i="20" s="1"/>
  <c r="F28" i="33"/>
  <c r="BK24" i="16" s="1"/>
  <c r="E28" i="33"/>
  <c r="BK24" i="18" s="1"/>
  <c r="F24" i="4" s="1"/>
  <c r="D28" i="33"/>
  <c r="BK24" i="39" s="1"/>
  <c r="C28" i="33"/>
  <c r="H27" i="33"/>
  <c r="BK23" i="21" s="1"/>
  <c r="G27" i="33"/>
  <c r="BK23" i="20" s="1"/>
  <c r="F27" i="33"/>
  <c r="BK23" i="16" s="1"/>
  <c r="E27" i="33"/>
  <c r="BK23" i="18" s="1"/>
  <c r="F23" i="4" s="1"/>
  <c r="D27" i="33"/>
  <c r="BK23" i="39" s="1"/>
  <c r="C27" i="33"/>
  <c r="H26" i="33"/>
  <c r="G26" i="33"/>
  <c r="F26" i="33"/>
  <c r="E26" i="33"/>
  <c r="D26" i="33"/>
  <c r="C26" i="33"/>
  <c r="H25" i="33"/>
  <c r="BK22" i="21" s="1"/>
  <c r="G25" i="33"/>
  <c r="BK22" i="20" s="1"/>
  <c r="F25" i="33"/>
  <c r="BK22" i="16" s="1"/>
  <c r="E25" i="33"/>
  <c r="BK22" i="18" s="1"/>
  <c r="F22" i="4" s="1"/>
  <c r="D25" i="33"/>
  <c r="BK22" i="39" s="1"/>
  <c r="C25" i="33"/>
  <c r="H24" i="33"/>
  <c r="BK21" i="21" s="1"/>
  <c r="G24" i="33"/>
  <c r="BK21" i="20" s="1"/>
  <c r="F24" i="33"/>
  <c r="BK21" i="16" s="1"/>
  <c r="E24" i="33"/>
  <c r="BK21" i="18" s="1"/>
  <c r="F21" i="4" s="1"/>
  <c r="D24" i="33"/>
  <c r="BK21" i="39" s="1"/>
  <c r="C24" i="33"/>
  <c r="H22" i="33"/>
  <c r="BK19" i="21" s="1"/>
  <c r="G22" i="33"/>
  <c r="BK19" i="20" s="1"/>
  <c r="F22" i="33"/>
  <c r="BK19" i="16" s="1"/>
  <c r="E22" i="33"/>
  <c r="BK19" i="18" s="1"/>
  <c r="F19" i="4" s="1"/>
  <c r="D22" i="33"/>
  <c r="BK19" i="39" s="1"/>
  <c r="C22" i="33"/>
  <c r="H21" i="33"/>
  <c r="BK18" i="21" s="1"/>
  <c r="G21" i="33"/>
  <c r="BK18" i="20" s="1"/>
  <c r="F21" i="33"/>
  <c r="BK18" i="16" s="1"/>
  <c r="E21" i="33"/>
  <c r="BK18" i="18" s="1"/>
  <c r="F18" i="4" s="1"/>
  <c r="D21" i="33"/>
  <c r="BK18" i="39" s="1"/>
  <c r="C21" i="33"/>
  <c r="H20" i="33"/>
  <c r="BK17" i="21" s="1"/>
  <c r="G20" i="33"/>
  <c r="BK17" i="20" s="1"/>
  <c r="F20" i="33"/>
  <c r="BK17" i="16" s="1"/>
  <c r="E20" i="33"/>
  <c r="BK17" i="18" s="1"/>
  <c r="F17" i="4" s="1"/>
  <c r="D20" i="33"/>
  <c r="BK17" i="39" s="1"/>
  <c r="C20" i="33"/>
  <c r="H19" i="33"/>
  <c r="BK16" i="21" s="1"/>
  <c r="G19" i="33"/>
  <c r="BK16" i="20" s="1"/>
  <c r="F19" i="33"/>
  <c r="BK16" i="16" s="1"/>
  <c r="E19" i="33"/>
  <c r="BK16" i="18" s="1"/>
  <c r="F16" i="4" s="1"/>
  <c r="D19" i="33"/>
  <c r="BK16" i="39" s="1"/>
  <c r="C19" i="33"/>
  <c r="H18" i="33"/>
  <c r="BK15" i="21" s="1"/>
  <c r="G18" i="33"/>
  <c r="BK15" i="20" s="1"/>
  <c r="F18" i="33"/>
  <c r="BK15" i="16" s="1"/>
  <c r="E18" i="33"/>
  <c r="BK15" i="18" s="1"/>
  <c r="F15" i="4" s="1"/>
  <c r="D18" i="33"/>
  <c r="BK15" i="39" s="1"/>
  <c r="C18" i="33"/>
  <c r="H17" i="33"/>
  <c r="BK14" i="21" s="1"/>
  <c r="G17" i="33"/>
  <c r="BK14" i="20" s="1"/>
  <c r="F17" i="33"/>
  <c r="BK14" i="16" s="1"/>
  <c r="E17" i="33"/>
  <c r="BK14" i="18" s="1"/>
  <c r="F14" i="4" s="1"/>
  <c r="D17" i="33"/>
  <c r="BK14" i="39" s="1"/>
  <c r="C17" i="33"/>
  <c r="H16" i="33"/>
  <c r="BK13" i="21" s="1"/>
  <c r="G16" i="33"/>
  <c r="BK13" i="20" s="1"/>
  <c r="F16" i="33"/>
  <c r="BK13" i="16" s="1"/>
  <c r="E16" i="33"/>
  <c r="BK13" i="18" s="1"/>
  <c r="F13" i="4" s="1"/>
  <c r="D16" i="33"/>
  <c r="BK13" i="39" s="1"/>
  <c r="C16" i="33"/>
  <c r="H15" i="33"/>
  <c r="G15" i="33"/>
  <c r="F15" i="33"/>
  <c r="E15" i="33"/>
  <c r="D15" i="33"/>
  <c r="C15" i="33"/>
  <c r="H14" i="33"/>
  <c r="G14" i="33"/>
  <c r="F14" i="33"/>
  <c r="E14" i="33"/>
  <c r="D14" i="33"/>
  <c r="C14" i="33"/>
  <c r="H13" i="33"/>
  <c r="G13" i="33"/>
  <c r="F13" i="33"/>
  <c r="E13" i="33"/>
  <c r="D13" i="33"/>
  <c r="C13" i="33"/>
  <c r="H12" i="33"/>
  <c r="BK12" i="21" s="1"/>
  <c r="G12" i="33"/>
  <c r="BK12" i="20" s="1"/>
  <c r="F12" i="33"/>
  <c r="BK12" i="16" s="1"/>
  <c r="E12" i="33"/>
  <c r="BK12" i="18" s="1"/>
  <c r="F12" i="4" s="1"/>
  <c r="D12" i="33"/>
  <c r="BK12" i="39" s="1"/>
  <c r="C12" i="33"/>
  <c r="H11" i="33"/>
  <c r="BK11" i="21" s="1"/>
  <c r="G11" i="33"/>
  <c r="BK11" i="20" s="1"/>
  <c r="F11" i="33"/>
  <c r="BK11" i="16" s="1"/>
  <c r="E11" i="33"/>
  <c r="BK11" i="18" s="1"/>
  <c r="F11" i="4" s="1"/>
  <c r="D11" i="33"/>
  <c r="BK11" i="39" s="1"/>
  <c r="C11" i="33"/>
  <c r="H10" i="33"/>
  <c r="BK10" i="21" s="1"/>
  <c r="G10" i="33"/>
  <c r="BK10" i="20" s="1"/>
  <c r="F10" i="33"/>
  <c r="BK10" i="16" s="1"/>
  <c r="E10" i="33"/>
  <c r="BK10" i="18" s="1"/>
  <c r="F10" i="4" s="1"/>
  <c r="D10" i="33"/>
  <c r="BK10" i="39" s="1"/>
  <c r="C10" i="33"/>
  <c r="H9" i="33"/>
  <c r="G9" i="33"/>
  <c r="F9" i="33"/>
  <c r="E9" i="33"/>
  <c r="D9" i="33"/>
  <c r="C9" i="33"/>
  <c r="H8" i="33"/>
  <c r="G8" i="33"/>
  <c r="F8" i="33"/>
  <c r="E8" i="33"/>
  <c r="D8" i="33"/>
  <c r="C8" i="33"/>
  <c r="H7" i="33"/>
  <c r="BK9" i="21" s="1"/>
  <c r="G7" i="33"/>
  <c r="BK9" i="20" s="1"/>
  <c r="F7" i="33"/>
  <c r="BK9" i="16" s="1"/>
  <c r="E7" i="33"/>
  <c r="BK9" i="18" s="1"/>
  <c r="F9" i="4" s="1"/>
  <c r="D7" i="33"/>
  <c r="BK9" i="39" s="1"/>
  <c r="C7" i="33"/>
  <c r="H6" i="33"/>
  <c r="BK8" i="21" s="1"/>
  <c r="G6" i="33"/>
  <c r="BK8" i="20" s="1"/>
  <c r="F6" i="33"/>
  <c r="BK8" i="16" s="1"/>
  <c r="E6" i="33"/>
  <c r="BK8" i="18" s="1"/>
  <c r="F8" i="4" s="1"/>
  <c r="D6" i="33"/>
  <c r="BK8" i="39" s="1"/>
  <c r="C6" i="33"/>
  <c r="H5" i="33"/>
  <c r="BK7" i="21" s="1"/>
  <c r="G5" i="33"/>
  <c r="BK7" i="20" s="1"/>
  <c r="F5" i="33"/>
  <c r="BK7" i="16" s="1"/>
  <c r="E5" i="33"/>
  <c r="BK7" i="18" s="1"/>
  <c r="F7" i="4" s="1"/>
  <c r="D5" i="33"/>
  <c r="BK7" i="39" s="1"/>
  <c r="C5" i="33"/>
  <c r="AK53" i="40" l="1"/>
  <c r="AJ53" i="40"/>
  <c r="V53" i="41"/>
  <c r="BE26" i="40"/>
  <c r="BF26" i="40" s="1"/>
  <c r="BE33" i="40"/>
  <c r="BF33" i="40" s="1"/>
  <c r="BE53" i="41"/>
  <c r="BF7" i="41"/>
  <c r="BF53" i="41" s="1"/>
  <c r="BE44" i="40"/>
  <c r="BF44" i="40" s="1"/>
  <c r="AH53" i="41"/>
  <c r="BE9" i="40"/>
  <c r="BF9" i="40" s="1"/>
  <c r="AP53" i="41"/>
  <c r="AQ53" i="41"/>
  <c r="BH14" i="41"/>
  <c r="BI14" i="41" s="1"/>
  <c r="BH42" i="41"/>
  <c r="BI42" i="41" s="1"/>
  <c r="BH32" i="41"/>
  <c r="BI32" i="41" s="1"/>
  <c r="BH19" i="41"/>
  <c r="BI19" i="41" s="1"/>
  <c r="BH45" i="41"/>
  <c r="BI45" i="41" s="1"/>
  <c r="BH11" i="41"/>
  <c r="BI11" i="41" s="1"/>
  <c r="BH24" i="41"/>
  <c r="BI24" i="41" s="1"/>
  <c r="BH47" i="41"/>
  <c r="BI47" i="41" s="1"/>
  <c r="BH39" i="41"/>
  <c r="BI39" i="41" s="1"/>
  <c r="BH15" i="41"/>
  <c r="BI15" i="41" s="1"/>
  <c r="Y53" i="41"/>
  <c r="X53" i="41"/>
  <c r="S53" i="41"/>
  <c r="BH38" i="41"/>
  <c r="BI38" i="41" s="1"/>
  <c r="BH49" i="41"/>
  <c r="BI49" i="41" s="1"/>
  <c r="BH37" i="41"/>
  <c r="BI37" i="41" s="1"/>
  <c r="BH33" i="41"/>
  <c r="BI33" i="41" s="1"/>
  <c r="BH25" i="41"/>
  <c r="BI25" i="41" s="1"/>
  <c r="BH22" i="41"/>
  <c r="BI22" i="41" s="1"/>
  <c r="BH17" i="41"/>
  <c r="BI17" i="41" s="1"/>
  <c r="BH21" i="41"/>
  <c r="BI21" i="41" s="1"/>
  <c r="BH48" i="41"/>
  <c r="BI48" i="41" s="1"/>
  <c r="BH44" i="41"/>
  <c r="BI44" i="41" s="1"/>
  <c r="BH28" i="41"/>
  <c r="BI28" i="41" s="1"/>
  <c r="BH43" i="41"/>
  <c r="BI43" i="41" s="1"/>
  <c r="BH18" i="41"/>
  <c r="BI18" i="41" s="1"/>
  <c r="BK53" i="21"/>
  <c r="BH50" i="41"/>
  <c r="BI50" i="41" s="1"/>
  <c r="BH30" i="41"/>
  <c r="BI30" i="41" s="1"/>
  <c r="BH41" i="41"/>
  <c r="BI41" i="41" s="1"/>
  <c r="BH12" i="41"/>
  <c r="BI12" i="41" s="1"/>
  <c r="BH52" i="41"/>
  <c r="BI52" i="41" s="1"/>
  <c r="BH16" i="41"/>
  <c r="BI16" i="41" s="1"/>
  <c r="BH35" i="41"/>
  <c r="BI35" i="41" s="1"/>
  <c r="BH27" i="41"/>
  <c r="BI27" i="41" s="1"/>
  <c r="BH23" i="41"/>
  <c r="BI23" i="41" s="1"/>
  <c r="BH10" i="41"/>
  <c r="BI10" i="41" s="1"/>
  <c r="L53" i="41"/>
  <c r="M53" i="41"/>
  <c r="BH31" i="41"/>
  <c r="O53" i="41"/>
  <c r="BH46" i="41"/>
  <c r="BI46" i="41" s="1"/>
  <c r="BK53" i="40"/>
  <c r="F55" i="40"/>
  <c r="G53" i="40"/>
  <c r="BB53" i="40"/>
  <c r="BC7" i="40"/>
  <c r="BC53" i="40" s="1"/>
  <c r="AT53" i="40"/>
  <c r="BE37" i="40"/>
  <c r="BF37" i="40" s="1"/>
  <c r="BE34" i="40"/>
  <c r="BF34" i="40" s="1"/>
  <c r="BE28" i="40"/>
  <c r="BF28" i="40" s="1"/>
  <c r="BE31" i="40"/>
  <c r="BF31" i="40" s="1"/>
  <c r="BE50" i="40"/>
  <c r="BF50" i="40" s="1"/>
  <c r="BE30" i="40"/>
  <c r="BF30" i="40" s="1"/>
  <c r="BE14" i="40"/>
  <c r="BF14" i="40" s="1"/>
  <c r="BE49" i="40"/>
  <c r="BF49" i="40" s="1"/>
  <c r="BE17" i="40"/>
  <c r="BF17" i="40" s="1"/>
  <c r="BE12" i="40"/>
  <c r="BF12" i="40" s="1"/>
  <c r="BE32" i="40"/>
  <c r="BF32" i="40" s="1"/>
  <c r="BE16" i="40"/>
  <c r="BF16" i="40" s="1"/>
  <c r="AN53" i="40"/>
  <c r="BE39" i="40"/>
  <c r="BF39" i="40" s="1"/>
  <c r="BE38" i="40"/>
  <c r="BF38" i="40" s="1"/>
  <c r="BE45" i="40"/>
  <c r="BF45" i="40" s="1"/>
  <c r="BE41" i="40"/>
  <c r="BF41" i="40" s="1"/>
  <c r="BE25" i="40"/>
  <c r="BF25" i="40" s="1"/>
  <c r="BE13" i="40"/>
  <c r="BF13" i="40" s="1"/>
  <c r="BE24" i="40"/>
  <c r="BF24" i="40" s="1"/>
  <c r="AM53" i="40"/>
  <c r="X53" i="40"/>
  <c r="R53" i="40"/>
  <c r="E59" i="33"/>
  <c r="E62" i="33" s="1"/>
  <c r="D61" i="33"/>
  <c r="H61" i="33"/>
  <c r="F59" i="33"/>
  <c r="F62" i="33" s="1"/>
  <c r="C61" i="33"/>
  <c r="G61" i="33"/>
  <c r="C59" i="33"/>
  <c r="C62" i="33" s="1"/>
  <c r="G59" i="33"/>
  <c r="G62" i="33" s="1"/>
  <c r="E61" i="33"/>
  <c r="D59" i="33"/>
  <c r="D62" i="33" s="1"/>
  <c r="H59" i="33"/>
  <c r="H62" i="33" s="1"/>
  <c r="F61" i="33"/>
  <c r="BH40" i="41" l="1"/>
  <c r="BI40" i="41" s="1"/>
  <c r="S53" i="40"/>
  <c r="BH13" i="41"/>
  <c r="BI13" i="41" s="1"/>
  <c r="BH26" i="41"/>
  <c r="BI26" i="41" s="1"/>
  <c r="BH29" i="41"/>
  <c r="BI29" i="41" s="1"/>
  <c r="Y53" i="40"/>
  <c r="BE46" i="40"/>
  <c r="BF46" i="40" s="1"/>
  <c r="BE40" i="40"/>
  <c r="BF40" i="40" s="1"/>
  <c r="BE18" i="40"/>
  <c r="BF18" i="40" s="1"/>
  <c r="BE11" i="40"/>
  <c r="BF11" i="40" s="1"/>
  <c r="BE48" i="40"/>
  <c r="BF48" i="40" s="1"/>
  <c r="BE15" i="40"/>
  <c r="BF15" i="40" s="1"/>
  <c r="BE21" i="40"/>
  <c r="BF21" i="40" s="1"/>
  <c r="BE8" i="40"/>
  <c r="BF8" i="40" s="1"/>
  <c r="BE47" i="40"/>
  <c r="BF47" i="40" s="1"/>
  <c r="BH50" i="40"/>
  <c r="BI50" i="40" s="1"/>
  <c r="BE27" i="40"/>
  <c r="BF27" i="40" s="1"/>
  <c r="BE29" i="40"/>
  <c r="BF29" i="40" s="1"/>
  <c r="BE19" i="40"/>
  <c r="BF19" i="40" s="1"/>
  <c r="BE36" i="40"/>
  <c r="BF36" i="40" s="1"/>
  <c r="BE22" i="40"/>
  <c r="BF22" i="40" s="1"/>
  <c r="BE7" i="40"/>
  <c r="BF7" i="40" s="1"/>
  <c r="AG53" i="40"/>
  <c r="BE42" i="40"/>
  <c r="BF42" i="40" s="1"/>
  <c r="BE23" i="40"/>
  <c r="BF23" i="40" s="1"/>
  <c r="BE10" i="40"/>
  <c r="BF10" i="40" s="1"/>
  <c r="BE43" i="40"/>
  <c r="BF43" i="40" s="1"/>
  <c r="BE35" i="40"/>
  <c r="BF35" i="40" s="1"/>
  <c r="BE52" i="40"/>
  <c r="BF52" i="40" s="1"/>
  <c r="BH36" i="41"/>
  <c r="BI36" i="41" s="1"/>
  <c r="BH9" i="41"/>
  <c r="BI9" i="41" s="1"/>
  <c r="BH34" i="41"/>
  <c r="BI34" i="41" s="1"/>
  <c r="AD53" i="41"/>
  <c r="BH8" i="41"/>
  <c r="BI8" i="41" s="1"/>
  <c r="AA53" i="41"/>
  <c r="AB53" i="41"/>
  <c r="BH24" i="40"/>
  <c r="BI24" i="40" s="1"/>
  <c r="BH34" i="40"/>
  <c r="BI34" i="40" s="1"/>
  <c r="BH28" i="40"/>
  <c r="BI28" i="40" s="1"/>
  <c r="BH37" i="40"/>
  <c r="BI37" i="40" s="1"/>
  <c r="BH49" i="40"/>
  <c r="BI49" i="40" s="1"/>
  <c r="BH17" i="40"/>
  <c r="BI17" i="40" s="1"/>
  <c r="V53" i="40"/>
  <c r="U53" i="40"/>
  <c r="J53" i="40"/>
  <c r="P53" i="41"/>
  <c r="BH7" i="41"/>
  <c r="BI7" i="41" s="1"/>
  <c r="BI31" i="41"/>
  <c r="L53" i="40"/>
  <c r="BH29" i="40"/>
  <c r="BI29" i="40" s="1"/>
  <c r="BH39" i="40"/>
  <c r="BI39" i="40" s="1"/>
  <c r="BH14" i="40"/>
  <c r="BI14" i="40" s="1"/>
  <c r="BH9" i="40"/>
  <c r="BI9" i="40" s="1"/>
  <c r="BH44" i="40"/>
  <c r="BI44" i="40" s="1"/>
  <c r="J130" i="33"/>
  <c r="BH25" i="40"/>
  <c r="BI25" i="40" s="1"/>
  <c r="BH23" i="40" l="1"/>
  <c r="BI23" i="40" s="1"/>
  <c r="BH48" i="40"/>
  <c r="BI48" i="40" s="1"/>
  <c r="BH36" i="40"/>
  <c r="BI36" i="40" s="1"/>
  <c r="BH10" i="40"/>
  <c r="BI10" i="40" s="1"/>
  <c r="BF53" i="40"/>
  <c r="BH7" i="40"/>
  <c r="BI7" i="40" s="1"/>
  <c r="BH47" i="40"/>
  <c r="BI47" i="40" s="1"/>
  <c r="BE53" i="40"/>
  <c r="BH18" i="40"/>
  <c r="BI18" i="40" s="1"/>
  <c r="AQ53" i="40"/>
  <c r="AP53" i="40"/>
  <c r="AH53" i="40"/>
  <c r="BH27" i="40"/>
  <c r="BI27" i="40" s="1"/>
  <c r="AE53" i="41"/>
  <c r="BH16" i="40"/>
  <c r="BI16" i="40" s="1"/>
  <c r="BH33" i="40"/>
  <c r="BI33" i="40" s="1"/>
  <c r="BH52" i="40"/>
  <c r="BI52" i="40" s="1"/>
  <c r="BH31" i="40"/>
  <c r="BI31" i="40" s="1"/>
  <c r="BH40" i="40"/>
  <c r="BI40" i="40" s="1"/>
  <c r="BH45" i="40"/>
  <c r="BI45" i="40" s="1"/>
  <c r="BH21" i="40"/>
  <c r="BI21" i="40" s="1"/>
  <c r="BH43" i="40"/>
  <c r="BI43" i="40" s="1"/>
  <c r="BH12" i="40"/>
  <c r="BI12" i="40" s="1"/>
  <c r="BH32" i="40"/>
  <c r="BI32" i="40" s="1"/>
  <c r="BH8" i="40"/>
  <c r="BI8" i="40" s="1"/>
  <c r="BH41" i="40"/>
  <c r="BI41" i="40" s="1"/>
  <c r="BH26" i="40"/>
  <c r="BI26" i="40" s="1"/>
  <c r="BH13" i="40"/>
  <c r="BI13" i="40" s="1"/>
  <c r="BH46" i="40"/>
  <c r="BI46" i="40" s="1"/>
  <c r="BH35" i="40"/>
  <c r="BI35" i="40" s="1"/>
  <c r="BH15" i="40"/>
  <c r="BI15" i="40" s="1"/>
  <c r="AA53" i="40"/>
  <c r="BH42" i="40"/>
  <c r="BI42" i="40" s="1"/>
  <c r="AB53" i="40"/>
  <c r="BH11" i="40"/>
  <c r="BI11" i="40" s="1"/>
  <c r="BI53" i="41"/>
  <c r="BH53" i="41"/>
  <c r="H7" i="4"/>
  <c r="J7" i="4" s="1"/>
  <c r="W7" i="4"/>
  <c r="AR7" i="4"/>
  <c r="AT7" i="4" s="1"/>
  <c r="H8" i="4"/>
  <c r="J8" i="4" s="1"/>
  <c r="W8" i="4"/>
  <c r="AR8" i="4"/>
  <c r="AT8" i="4" s="1"/>
  <c r="H9" i="4"/>
  <c r="J9" i="4" s="1"/>
  <c r="W9" i="4"/>
  <c r="AR9" i="4"/>
  <c r="AT9" i="4" s="1"/>
  <c r="H10" i="4"/>
  <c r="J10" i="4" s="1"/>
  <c r="W10" i="4"/>
  <c r="AR10" i="4"/>
  <c r="AT10" i="4" s="1"/>
  <c r="H11" i="4"/>
  <c r="J11" i="4" s="1"/>
  <c r="W11" i="4"/>
  <c r="AR11" i="4"/>
  <c r="AT11" i="4" s="1"/>
  <c r="H12" i="4"/>
  <c r="J12" i="4" s="1"/>
  <c r="W12" i="4"/>
  <c r="AR12" i="4"/>
  <c r="AT12" i="4" s="1"/>
  <c r="H13" i="4"/>
  <c r="J13" i="4" s="1"/>
  <c r="W13" i="4"/>
  <c r="AR13" i="4"/>
  <c r="AT13" i="4" s="1"/>
  <c r="H14" i="4"/>
  <c r="J14" i="4" s="1"/>
  <c r="W14" i="4"/>
  <c r="AR14" i="4"/>
  <c r="AT14" i="4" s="1"/>
  <c r="H15" i="4"/>
  <c r="J15" i="4" s="1"/>
  <c r="W15" i="4"/>
  <c r="AR15" i="4"/>
  <c r="AT15" i="4" s="1"/>
  <c r="H16" i="4"/>
  <c r="J16" i="4" s="1"/>
  <c r="W16" i="4"/>
  <c r="AR16" i="4"/>
  <c r="AT16" i="4" s="1"/>
  <c r="H17" i="4"/>
  <c r="J17" i="4" s="1"/>
  <c r="W17" i="4"/>
  <c r="AR17" i="4"/>
  <c r="AT17" i="4" s="1"/>
  <c r="H18" i="4"/>
  <c r="J18" i="4" s="1"/>
  <c r="W18" i="4"/>
  <c r="AR18" i="4"/>
  <c r="AT18" i="4" s="1"/>
  <c r="H19" i="4"/>
  <c r="J19" i="4" s="1"/>
  <c r="W19" i="4"/>
  <c r="AR19" i="4"/>
  <c r="AT19" i="4" s="1"/>
  <c r="H20" i="4"/>
  <c r="J20" i="4" s="1"/>
  <c r="W20" i="4"/>
  <c r="AR20" i="4"/>
  <c r="AT20" i="4" s="1"/>
  <c r="H21" i="4"/>
  <c r="J21" i="4" s="1"/>
  <c r="W21" i="4"/>
  <c r="AR21" i="4"/>
  <c r="AT21" i="4" s="1"/>
  <c r="H22" i="4"/>
  <c r="J22" i="4" s="1"/>
  <c r="W22" i="4"/>
  <c r="AR22" i="4"/>
  <c r="AT22" i="4" s="1"/>
  <c r="H23" i="4"/>
  <c r="J23" i="4" s="1"/>
  <c r="W23" i="4"/>
  <c r="K7" i="4"/>
  <c r="AF7" i="4"/>
  <c r="AU7" i="4"/>
  <c r="AW7" i="4" s="1"/>
  <c r="K8" i="4"/>
  <c r="AF8" i="4"/>
  <c r="AU8" i="4"/>
  <c r="AW8" i="4" s="1"/>
  <c r="K9" i="4"/>
  <c r="AF9" i="4"/>
  <c r="AU9" i="4"/>
  <c r="AW9" i="4" s="1"/>
  <c r="K10" i="4"/>
  <c r="AF10" i="4"/>
  <c r="AU10" i="4"/>
  <c r="AW10" i="4" s="1"/>
  <c r="K11" i="4"/>
  <c r="AF11" i="4"/>
  <c r="AU11" i="4"/>
  <c r="AW11" i="4" s="1"/>
  <c r="K12" i="4"/>
  <c r="AF12" i="4"/>
  <c r="AU12" i="4"/>
  <c r="AW12" i="4" s="1"/>
  <c r="K13" i="4"/>
  <c r="AF13" i="4"/>
  <c r="AU13" i="4"/>
  <c r="AW13" i="4" s="1"/>
  <c r="K14" i="4"/>
  <c r="AF14" i="4"/>
  <c r="AU14" i="4"/>
  <c r="AW14" i="4" s="1"/>
  <c r="K15" i="4"/>
  <c r="AF15" i="4"/>
  <c r="AU15" i="4"/>
  <c r="AW15" i="4" s="1"/>
  <c r="K16" i="4"/>
  <c r="AF16" i="4"/>
  <c r="AU16" i="4"/>
  <c r="AW16" i="4" s="1"/>
  <c r="K17" i="4"/>
  <c r="AF17" i="4"/>
  <c r="AU17" i="4"/>
  <c r="AW17" i="4" s="1"/>
  <c r="K18" i="4"/>
  <c r="AF18" i="4"/>
  <c r="AU18" i="4"/>
  <c r="AW18" i="4" s="1"/>
  <c r="K19" i="4"/>
  <c r="AF19" i="4"/>
  <c r="AU19" i="4"/>
  <c r="AW19" i="4" s="1"/>
  <c r="K20" i="4"/>
  <c r="AF20" i="4"/>
  <c r="AU20" i="4"/>
  <c r="AW20" i="4" s="1"/>
  <c r="K21" i="4"/>
  <c r="AF21" i="4"/>
  <c r="AU21" i="4"/>
  <c r="AW21" i="4" s="1"/>
  <c r="K22" i="4"/>
  <c r="AF22" i="4"/>
  <c r="AU22" i="4"/>
  <c r="AW22" i="4" s="1"/>
  <c r="K23" i="4"/>
  <c r="AF23" i="4"/>
  <c r="Q7" i="4"/>
  <c r="AI7" i="4"/>
  <c r="AX7" i="4"/>
  <c r="AZ7" i="4" s="1"/>
  <c r="Q8" i="4"/>
  <c r="AI8" i="4"/>
  <c r="AX8" i="4"/>
  <c r="AZ8" i="4" s="1"/>
  <c r="Q9" i="4"/>
  <c r="AI9" i="4"/>
  <c r="AX9" i="4"/>
  <c r="AZ9" i="4" s="1"/>
  <c r="Q10" i="4"/>
  <c r="AI10" i="4"/>
  <c r="AX10" i="4"/>
  <c r="AZ10" i="4" s="1"/>
  <c r="Q11" i="4"/>
  <c r="AI11" i="4"/>
  <c r="AX11" i="4"/>
  <c r="AZ11" i="4" s="1"/>
  <c r="Q12" i="4"/>
  <c r="AI12" i="4"/>
  <c r="AX12" i="4"/>
  <c r="AZ12" i="4" s="1"/>
  <c r="Q13" i="4"/>
  <c r="AI13" i="4"/>
  <c r="AX13" i="4"/>
  <c r="AZ13" i="4" s="1"/>
  <c r="Q14" i="4"/>
  <c r="AI14" i="4"/>
  <c r="AX14" i="4"/>
  <c r="AZ14" i="4" s="1"/>
  <c r="Q15" i="4"/>
  <c r="AI15" i="4"/>
  <c r="AX15" i="4"/>
  <c r="AZ15" i="4" s="1"/>
  <c r="Q16" i="4"/>
  <c r="AI16" i="4"/>
  <c r="AX16" i="4"/>
  <c r="AZ16" i="4" s="1"/>
  <c r="Q17" i="4"/>
  <c r="AI17" i="4"/>
  <c r="AX17" i="4"/>
  <c r="AZ17" i="4" s="1"/>
  <c r="Q18" i="4"/>
  <c r="AI18" i="4"/>
  <c r="AX18" i="4"/>
  <c r="AZ18" i="4" s="1"/>
  <c r="Q19" i="4"/>
  <c r="AI19" i="4"/>
  <c r="AX19" i="4"/>
  <c r="AZ19" i="4" s="1"/>
  <c r="Q20" i="4"/>
  <c r="AI20" i="4"/>
  <c r="AX20" i="4"/>
  <c r="AZ20" i="4" s="1"/>
  <c r="Q21" i="4"/>
  <c r="AI21" i="4"/>
  <c r="AX21" i="4"/>
  <c r="AZ21" i="4" s="1"/>
  <c r="Q22" i="4"/>
  <c r="AI22" i="4"/>
  <c r="AX22" i="4"/>
  <c r="AZ22" i="4" s="1"/>
  <c r="Q23" i="4"/>
  <c r="AI23" i="4"/>
  <c r="E7" i="4"/>
  <c r="T7" i="4"/>
  <c r="AL7" i="4"/>
  <c r="AN7" i="4" s="1"/>
  <c r="E8" i="4"/>
  <c r="T8" i="4"/>
  <c r="AL8" i="4"/>
  <c r="AN8" i="4" s="1"/>
  <c r="E9" i="4"/>
  <c r="T9" i="4"/>
  <c r="AL9" i="4"/>
  <c r="AN9" i="4" s="1"/>
  <c r="E10" i="4"/>
  <c r="T10" i="4"/>
  <c r="AL10" i="4"/>
  <c r="AN10" i="4" s="1"/>
  <c r="E11" i="4"/>
  <c r="T11" i="4"/>
  <c r="AL11" i="4"/>
  <c r="AN11" i="4" s="1"/>
  <c r="E12" i="4"/>
  <c r="T12" i="4"/>
  <c r="AL12" i="4"/>
  <c r="AN12" i="4" s="1"/>
  <c r="E13" i="4"/>
  <c r="T13" i="4"/>
  <c r="AL13" i="4"/>
  <c r="AN13" i="4" s="1"/>
  <c r="E14" i="4"/>
  <c r="T14" i="4"/>
  <c r="AL14" i="4"/>
  <c r="AN14" i="4" s="1"/>
  <c r="E15" i="4"/>
  <c r="T15" i="4"/>
  <c r="AL15" i="4"/>
  <c r="AN15" i="4" s="1"/>
  <c r="E16" i="4"/>
  <c r="T16" i="4"/>
  <c r="AL16" i="4"/>
  <c r="AN16" i="4" s="1"/>
  <c r="E17" i="4"/>
  <c r="T17" i="4"/>
  <c r="AL17" i="4"/>
  <c r="AN17" i="4" s="1"/>
  <c r="E18" i="4"/>
  <c r="T18" i="4"/>
  <c r="AL18" i="4"/>
  <c r="AN18" i="4" s="1"/>
  <c r="E19" i="4"/>
  <c r="T19" i="4"/>
  <c r="AL19" i="4"/>
  <c r="AN19" i="4" s="1"/>
  <c r="E20" i="4"/>
  <c r="T20" i="4"/>
  <c r="AL20" i="4"/>
  <c r="AN20" i="4" s="1"/>
  <c r="E21" i="4"/>
  <c r="T21" i="4"/>
  <c r="AL21" i="4"/>
  <c r="AN21" i="4" s="1"/>
  <c r="E22" i="4"/>
  <c r="T22" i="4"/>
  <c r="AL22" i="4"/>
  <c r="AN22" i="4" s="1"/>
  <c r="E23" i="4"/>
  <c r="T23" i="4"/>
  <c r="AU23" i="4"/>
  <c r="AW23" i="4" s="1"/>
  <c r="K24" i="4"/>
  <c r="AF24" i="4"/>
  <c r="AU24" i="4"/>
  <c r="AW24" i="4" s="1"/>
  <c r="K25" i="4"/>
  <c r="AF25" i="4"/>
  <c r="AU25" i="4"/>
  <c r="AW25" i="4" s="1"/>
  <c r="K26" i="4"/>
  <c r="AF26" i="4"/>
  <c r="AU26" i="4"/>
  <c r="AW26" i="4" s="1"/>
  <c r="K27" i="4"/>
  <c r="AF27" i="4"/>
  <c r="AU27" i="4"/>
  <c r="AW27" i="4" s="1"/>
  <c r="K28" i="4"/>
  <c r="AF28" i="4"/>
  <c r="AU28" i="4"/>
  <c r="AW28" i="4" s="1"/>
  <c r="K29" i="4"/>
  <c r="AF29" i="4"/>
  <c r="AU29" i="4"/>
  <c r="AW29" i="4" s="1"/>
  <c r="K30" i="4"/>
  <c r="AF30" i="4"/>
  <c r="AU30" i="4"/>
  <c r="AW30" i="4" s="1"/>
  <c r="K31" i="4"/>
  <c r="AF31" i="4"/>
  <c r="AU31" i="4"/>
  <c r="AW31" i="4" s="1"/>
  <c r="K32" i="4"/>
  <c r="AF32" i="4"/>
  <c r="AU32" i="4"/>
  <c r="AW32" i="4" s="1"/>
  <c r="K33" i="4"/>
  <c r="AF33" i="4"/>
  <c r="AU33" i="4"/>
  <c r="AW33" i="4" s="1"/>
  <c r="K34" i="4"/>
  <c r="AF34" i="4"/>
  <c r="AU34" i="4"/>
  <c r="AW34" i="4" s="1"/>
  <c r="K35" i="4"/>
  <c r="AF35" i="4"/>
  <c r="AU35" i="4"/>
  <c r="AW35" i="4" s="1"/>
  <c r="K36" i="4"/>
  <c r="AF36" i="4"/>
  <c r="AU36" i="4"/>
  <c r="AW36" i="4" s="1"/>
  <c r="K37" i="4"/>
  <c r="AF37" i="4"/>
  <c r="AU37" i="4"/>
  <c r="AW37" i="4" s="1"/>
  <c r="K38" i="4"/>
  <c r="AF38" i="4"/>
  <c r="AU38" i="4"/>
  <c r="AW38" i="4" s="1"/>
  <c r="K39" i="4"/>
  <c r="AF39" i="4"/>
  <c r="AU39" i="4"/>
  <c r="AW39" i="4" s="1"/>
  <c r="K40" i="4"/>
  <c r="AF40" i="4"/>
  <c r="AU40" i="4"/>
  <c r="AW40" i="4" s="1"/>
  <c r="K41" i="4"/>
  <c r="AF41" i="4"/>
  <c r="AU41" i="4"/>
  <c r="AW41" i="4" s="1"/>
  <c r="K42" i="4"/>
  <c r="AF42" i="4"/>
  <c r="AU42" i="4"/>
  <c r="AW42" i="4" s="1"/>
  <c r="K43" i="4"/>
  <c r="AF43" i="4"/>
  <c r="AU43" i="4"/>
  <c r="AW43" i="4" s="1"/>
  <c r="K44" i="4"/>
  <c r="AF44" i="4"/>
  <c r="AU44" i="4"/>
  <c r="AW44" i="4" s="1"/>
  <c r="K45" i="4"/>
  <c r="AF45" i="4"/>
  <c r="AU45" i="4"/>
  <c r="AW45" i="4" s="1"/>
  <c r="K46" i="4"/>
  <c r="AF46" i="4"/>
  <c r="AU46" i="4"/>
  <c r="AW46" i="4" s="1"/>
  <c r="K47" i="4"/>
  <c r="AF47" i="4"/>
  <c r="AU47" i="4"/>
  <c r="AW47" i="4" s="1"/>
  <c r="K48" i="4"/>
  <c r="AF48" i="4"/>
  <c r="AU48" i="4"/>
  <c r="AW48" i="4" s="1"/>
  <c r="K49" i="4"/>
  <c r="AF49" i="4"/>
  <c r="AU49" i="4"/>
  <c r="AW49" i="4" s="1"/>
  <c r="K50" i="4"/>
  <c r="AF50" i="4"/>
  <c r="AU50" i="4"/>
  <c r="AW50" i="4" s="1"/>
  <c r="K52" i="4"/>
  <c r="AF52" i="4"/>
  <c r="AU52" i="4"/>
  <c r="AW52" i="4" s="1"/>
  <c r="AX23" i="4"/>
  <c r="AZ23" i="4" s="1"/>
  <c r="Q24" i="4"/>
  <c r="AI24" i="4"/>
  <c r="AX24" i="4"/>
  <c r="AZ24" i="4" s="1"/>
  <c r="Q25" i="4"/>
  <c r="AI25" i="4"/>
  <c r="AX25" i="4"/>
  <c r="AZ25" i="4" s="1"/>
  <c r="Q26" i="4"/>
  <c r="AI26" i="4"/>
  <c r="AX26" i="4"/>
  <c r="AZ26" i="4" s="1"/>
  <c r="Q27" i="4"/>
  <c r="AI27" i="4"/>
  <c r="AX27" i="4"/>
  <c r="AZ27" i="4" s="1"/>
  <c r="Q28" i="4"/>
  <c r="AI28" i="4"/>
  <c r="AX28" i="4"/>
  <c r="AZ28" i="4" s="1"/>
  <c r="Q29" i="4"/>
  <c r="AI29" i="4"/>
  <c r="AX29" i="4"/>
  <c r="AZ29" i="4" s="1"/>
  <c r="Q30" i="4"/>
  <c r="AI30" i="4"/>
  <c r="AX30" i="4"/>
  <c r="AZ30" i="4" s="1"/>
  <c r="Q31" i="4"/>
  <c r="AI31" i="4"/>
  <c r="AX31" i="4"/>
  <c r="AZ31" i="4" s="1"/>
  <c r="Q32" i="4"/>
  <c r="AI32" i="4"/>
  <c r="AX32" i="4"/>
  <c r="AZ32" i="4" s="1"/>
  <c r="Q33" i="4"/>
  <c r="AI33" i="4"/>
  <c r="AX33" i="4"/>
  <c r="AZ33" i="4" s="1"/>
  <c r="Q34" i="4"/>
  <c r="AI34" i="4"/>
  <c r="AX34" i="4"/>
  <c r="AZ34" i="4" s="1"/>
  <c r="Q35" i="4"/>
  <c r="AI35" i="4"/>
  <c r="AX35" i="4"/>
  <c r="AZ35" i="4" s="1"/>
  <c r="Q36" i="4"/>
  <c r="AI36" i="4"/>
  <c r="AX36" i="4"/>
  <c r="AZ36" i="4" s="1"/>
  <c r="Q37" i="4"/>
  <c r="AI37" i="4"/>
  <c r="AX37" i="4"/>
  <c r="AZ37" i="4" s="1"/>
  <c r="Q38" i="4"/>
  <c r="AI38" i="4"/>
  <c r="AX38" i="4"/>
  <c r="AZ38" i="4" s="1"/>
  <c r="Q39" i="4"/>
  <c r="AI39" i="4"/>
  <c r="AX39" i="4"/>
  <c r="AZ39" i="4" s="1"/>
  <c r="Q40" i="4"/>
  <c r="AI40" i="4"/>
  <c r="AX40" i="4"/>
  <c r="AZ40" i="4" s="1"/>
  <c r="Q41" i="4"/>
  <c r="AI41" i="4"/>
  <c r="AX41" i="4"/>
  <c r="AZ41" i="4" s="1"/>
  <c r="Q42" i="4"/>
  <c r="AI42" i="4"/>
  <c r="AX42" i="4"/>
  <c r="AZ42" i="4" s="1"/>
  <c r="Q43" i="4"/>
  <c r="AI43" i="4"/>
  <c r="AX43" i="4"/>
  <c r="AZ43" i="4" s="1"/>
  <c r="Q44" i="4"/>
  <c r="AI44" i="4"/>
  <c r="AX44" i="4"/>
  <c r="AZ44" i="4" s="1"/>
  <c r="Q45" i="4"/>
  <c r="AI45" i="4"/>
  <c r="AX45" i="4"/>
  <c r="AZ45" i="4" s="1"/>
  <c r="Q46" i="4"/>
  <c r="AI46" i="4"/>
  <c r="AX46" i="4"/>
  <c r="AZ46" i="4" s="1"/>
  <c r="Q47" i="4"/>
  <c r="AI47" i="4"/>
  <c r="AX47" i="4"/>
  <c r="AZ47" i="4" s="1"/>
  <c r="Q48" i="4"/>
  <c r="AI48" i="4"/>
  <c r="AX48" i="4"/>
  <c r="AZ48" i="4" s="1"/>
  <c r="Q49" i="4"/>
  <c r="AI49" i="4"/>
  <c r="AX49" i="4"/>
  <c r="AZ49" i="4" s="1"/>
  <c r="Q50" i="4"/>
  <c r="AI50" i="4"/>
  <c r="AX50" i="4"/>
  <c r="AZ50" i="4" s="1"/>
  <c r="Q52" i="4"/>
  <c r="AI52" i="4"/>
  <c r="AX52" i="4"/>
  <c r="AZ52" i="4" s="1"/>
  <c r="AL23" i="4"/>
  <c r="AN23" i="4" s="1"/>
  <c r="E24" i="4"/>
  <c r="T24" i="4"/>
  <c r="AL24" i="4"/>
  <c r="AN24" i="4" s="1"/>
  <c r="E25" i="4"/>
  <c r="T25" i="4"/>
  <c r="AL25" i="4"/>
  <c r="AN25" i="4" s="1"/>
  <c r="E26" i="4"/>
  <c r="T26" i="4"/>
  <c r="AL26" i="4"/>
  <c r="AN26" i="4" s="1"/>
  <c r="E27" i="4"/>
  <c r="T27" i="4"/>
  <c r="AL27" i="4"/>
  <c r="AN27" i="4" s="1"/>
  <c r="E28" i="4"/>
  <c r="T28" i="4"/>
  <c r="AL28" i="4"/>
  <c r="AN28" i="4" s="1"/>
  <c r="E29" i="4"/>
  <c r="T29" i="4"/>
  <c r="AL29" i="4"/>
  <c r="AN29" i="4" s="1"/>
  <c r="E30" i="4"/>
  <c r="T30" i="4"/>
  <c r="AL30" i="4"/>
  <c r="AN30" i="4" s="1"/>
  <c r="E31" i="4"/>
  <c r="T31" i="4"/>
  <c r="AL31" i="4"/>
  <c r="AN31" i="4" s="1"/>
  <c r="E32" i="4"/>
  <c r="T32" i="4"/>
  <c r="AL32" i="4"/>
  <c r="AN32" i="4" s="1"/>
  <c r="E33" i="4"/>
  <c r="T33" i="4"/>
  <c r="AL33" i="4"/>
  <c r="AN33" i="4" s="1"/>
  <c r="E34" i="4"/>
  <c r="T34" i="4"/>
  <c r="AL34" i="4"/>
  <c r="AN34" i="4" s="1"/>
  <c r="E35" i="4"/>
  <c r="T35" i="4"/>
  <c r="AL35" i="4"/>
  <c r="AN35" i="4" s="1"/>
  <c r="E36" i="4"/>
  <c r="T36" i="4"/>
  <c r="AL36" i="4"/>
  <c r="AN36" i="4" s="1"/>
  <c r="E37" i="4"/>
  <c r="T37" i="4"/>
  <c r="AL37" i="4"/>
  <c r="AN37" i="4" s="1"/>
  <c r="E38" i="4"/>
  <c r="T38" i="4"/>
  <c r="AL38" i="4"/>
  <c r="AN38" i="4" s="1"/>
  <c r="E39" i="4"/>
  <c r="T39" i="4"/>
  <c r="AL39" i="4"/>
  <c r="AN39" i="4" s="1"/>
  <c r="E40" i="4"/>
  <c r="T40" i="4"/>
  <c r="AL40" i="4"/>
  <c r="AN40" i="4" s="1"/>
  <c r="E41" i="4"/>
  <c r="T41" i="4"/>
  <c r="AL41" i="4"/>
  <c r="AN41" i="4" s="1"/>
  <c r="E42" i="4"/>
  <c r="T42" i="4"/>
  <c r="AL42" i="4"/>
  <c r="AN42" i="4" s="1"/>
  <c r="E43" i="4"/>
  <c r="T43" i="4"/>
  <c r="AL43" i="4"/>
  <c r="AN43" i="4" s="1"/>
  <c r="E44" i="4"/>
  <c r="T44" i="4"/>
  <c r="AL44" i="4"/>
  <c r="AN44" i="4" s="1"/>
  <c r="E45" i="4"/>
  <c r="T45" i="4"/>
  <c r="AL45" i="4"/>
  <c r="AN45" i="4" s="1"/>
  <c r="E46" i="4"/>
  <c r="T46" i="4"/>
  <c r="AL46" i="4"/>
  <c r="AN46" i="4" s="1"/>
  <c r="E47" i="4"/>
  <c r="T47" i="4"/>
  <c r="AL47" i="4"/>
  <c r="AN47" i="4" s="1"/>
  <c r="E48" i="4"/>
  <c r="T48" i="4"/>
  <c r="AL48" i="4"/>
  <c r="AN48" i="4" s="1"/>
  <c r="E49" i="4"/>
  <c r="T49" i="4"/>
  <c r="AL49" i="4"/>
  <c r="AN49" i="4" s="1"/>
  <c r="E50" i="4"/>
  <c r="T50" i="4"/>
  <c r="AL50" i="4"/>
  <c r="AN50" i="4" s="1"/>
  <c r="E52" i="4"/>
  <c r="T52" i="4"/>
  <c r="AL52" i="4"/>
  <c r="AN52" i="4" s="1"/>
  <c r="AR23" i="4"/>
  <c r="AT23" i="4" s="1"/>
  <c r="H24" i="4"/>
  <c r="J24" i="4" s="1"/>
  <c r="W24" i="4"/>
  <c r="AR24" i="4"/>
  <c r="AT24" i="4" s="1"/>
  <c r="H25" i="4"/>
  <c r="J25" i="4" s="1"/>
  <c r="W25" i="4"/>
  <c r="AR25" i="4"/>
  <c r="AT25" i="4" s="1"/>
  <c r="H26" i="4"/>
  <c r="J26" i="4" s="1"/>
  <c r="W26" i="4"/>
  <c r="AR26" i="4"/>
  <c r="AT26" i="4" s="1"/>
  <c r="H27" i="4"/>
  <c r="J27" i="4" s="1"/>
  <c r="W27" i="4"/>
  <c r="AR27" i="4"/>
  <c r="AT27" i="4" s="1"/>
  <c r="H28" i="4"/>
  <c r="J28" i="4" s="1"/>
  <c r="W28" i="4"/>
  <c r="AR28" i="4"/>
  <c r="AT28" i="4" s="1"/>
  <c r="H29" i="4"/>
  <c r="J29" i="4" s="1"/>
  <c r="W29" i="4"/>
  <c r="AR29" i="4"/>
  <c r="AT29" i="4" s="1"/>
  <c r="H30" i="4"/>
  <c r="J30" i="4" s="1"/>
  <c r="W30" i="4"/>
  <c r="AR30" i="4"/>
  <c r="AT30" i="4" s="1"/>
  <c r="H31" i="4"/>
  <c r="J31" i="4" s="1"/>
  <c r="W31" i="4"/>
  <c r="AR31" i="4"/>
  <c r="AT31" i="4" s="1"/>
  <c r="H32" i="4"/>
  <c r="J32" i="4" s="1"/>
  <c r="W32" i="4"/>
  <c r="AR32" i="4"/>
  <c r="AT32" i="4" s="1"/>
  <c r="H33" i="4"/>
  <c r="J33" i="4" s="1"/>
  <c r="W33" i="4"/>
  <c r="AR33" i="4"/>
  <c r="AT33" i="4" s="1"/>
  <c r="H34" i="4"/>
  <c r="J34" i="4" s="1"/>
  <c r="W34" i="4"/>
  <c r="AR34" i="4"/>
  <c r="AT34" i="4" s="1"/>
  <c r="H35" i="4"/>
  <c r="J35" i="4" s="1"/>
  <c r="W35" i="4"/>
  <c r="AR35" i="4"/>
  <c r="AT35" i="4" s="1"/>
  <c r="H36" i="4"/>
  <c r="J36" i="4" s="1"/>
  <c r="W36" i="4"/>
  <c r="AR36" i="4"/>
  <c r="AT36" i="4" s="1"/>
  <c r="H37" i="4"/>
  <c r="J37" i="4" s="1"/>
  <c r="W37" i="4"/>
  <c r="AR37" i="4"/>
  <c r="AT37" i="4" s="1"/>
  <c r="H38" i="4"/>
  <c r="J38" i="4" s="1"/>
  <c r="W38" i="4"/>
  <c r="AR38" i="4"/>
  <c r="AT38" i="4" s="1"/>
  <c r="H39" i="4"/>
  <c r="J39" i="4" s="1"/>
  <c r="W39" i="4"/>
  <c r="AR39" i="4"/>
  <c r="AT39" i="4" s="1"/>
  <c r="H40" i="4"/>
  <c r="J40" i="4" s="1"/>
  <c r="W40" i="4"/>
  <c r="AR40" i="4"/>
  <c r="AT40" i="4" s="1"/>
  <c r="H41" i="4"/>
  <c r="J41" i="4" s="1"/>
  <c r="W41" i="4"/>
  <c r="AR41" i="4"/>
  <c r="AT41" i="4" s="1"/>
  <c r="H42" i="4"/>
  <c r="J42" i="4" s="1"/>
  <c r="W42" i="4"/>
  <c r="AR42" i="4"/>
  <c r="AT42" i="4" s="1"/>
  <c r="H43" i="4"/>
  <c r="J43" i="4" s="1"/>
  <c r="W43" i="4"/>
  <c r="AR43" i="4"/>
  <c r="AT43" i="4" s="1"/>
  <c r="H44" i="4"/>
  <c r="J44" i="4" s="1"/>
  <c r="W44" i="4"/>
  <c r="AR44" i="4"/>
  <c r="AT44" i="4" s="1"/>
  <c r="H45" i="4"/>
  <c r="J45" i="4" s="1"/>
  <c r="W45" i="4"/>
  <c r="AR45" i="4"/>
  <c r="AT45" i="4" s="1"/>
  <c r="H46" i="4"/>
  <c r="J46" i="4" s="1"/>
  <c r="W46" i="4"/>
  <c r="AR46" i="4"/>
  <c r="AT46" i="4" s="1"/>
  <c r="H47" i="4"/>
  <c r="J47" i="4" s="1"/>
  <c r="W47" i="4"/>
  <c r="AR47" i="4"/>
  <c r="AT47" i="4" s="1"/>
  <c r="H48" i="4"/>
  <c r="J48" i="4" s="1"/>
  <c r="W48" i="4"/>
  <c r="AR48" i="4"/>
  <c r="AT48" i="4" s="1"/>
  <c r="H49" i="4"/>
  <c r="J49" i="4" s="1"/>
  <c r="W49" i="4"/>
  <c r="AR49" i="4"/>
  <c r="AT49" i="4" s="1"/>
  <c r="H50" i="4"/>
  <c r="J50" i="4" s="1"/>
  <c r="W50" i="4"/>
  <c r="AR50" i="4"/>
  <c r="AT50" i="4" s="1"/>
  <c r="H52" i="4"/>
  <c r="J52" i="4" s="1"/>
  <c r="W52" i="4"/>
  <c r="AR52" i="4"/>
  <c r="AT52" i="4" s="1"/>
  <c r="BH30" i="40"/>
  <c r="BI30" i="40" s="1"/>
  <c r="AD53" i="40"/>
  <c r="BH38" i="40"/>
  <c r="BI38" i="40" s="1"/>
  <c r="M53" i="40"/>
  <c r="BH19" i="40"/>
  <c r="BI19" i="40" s="1"/>
  <c r="BH22" i="40"/>
  <c r="BI22" i="40" s="1"/>
  <c r="P53" i="40"/>
  <c r="O53" i="40"/>
  <c r="F54" i="2"/>
  <c r="AE53" i="40" l="1"/>
  <c r="BH53" i="40"/>
  <c r="BI53" i="40"/>
  <c r="BA7" i="9"/>
  <c r="BD7" i="9"/>
  <c r="BB7" i="9" l="1"/>
  <c r="BC7" i="9" s="1"/>
  <c r="BE7" i="9" l="1"/>
  <c r="BF7" i="9" s="1"/>
  <c r="BK52" i="38" l="1"/>
  <c r="BK50" i="38"/>
  <c r="BK49" i="38"/>
  <c r="BK48" i="38"/>
  <c r="BK47" i="38"/>
  <c r="BK46" i="38"/>
  <c r="BK45" i="38"/>
  <c r="BK44" i="38"/>
  <c r="BK43" i="38"/>
  <c r="BK42" i="38"/>
  <c r="BK41" i="38"/>
  <c r="BK40" i="38"/>
  <c r="BK39" i="38"/>
  <c r="BK38" i="38"/>
  <c r="BK37" i="38"/>
  <c r="BK36" i="38"/>
  <c r="BK35" i="38"/>
  <c r="BK34" i="38"/>
  <c r="BK33" i="38"/>
  <c r="BK32" i="38"/>
  <c r="BK31" i="38"/>
  <c r="BK30" i="38"/>
  <c r="BK29" i="38"/>
  <c r="BK28" i="38"/>
  <c r="BK27" i="38"/>
  <c r="BK26" i="38"/>
  <c r="BK25" i="38"/>
  <c r="BK24" i="38"/>
  <c r="BK23" i="38"/>
  <c r="BK22" i="38"/>
  <c r="BK21" i="38"/>
  <c r="BK20" i="38"/>
  <c r="BK19" i="38"/>
  <c r="BK18" i="38"/>
  <c r="BK17" i="38"/>
  <c r="BK16" i="38"/>
  <c r="BK15" i="38"/>
  <c r="BK14" i="38"/>
  <c r="BK13" i="38"/>
  <c r="BK12" i="38"/>
  <c r="BK11" i="38"/>
  <c r="BK10" i="38"/>
  <c r="BK9" i="38"/>
  <c r="BK8" i="38"/>
  <c r="BK7" i="38"/>
  <c r="BK52" i="22"/>
  <c r="BK50" i="22"/>
  <c r="BK49" i="22"/>
  <c r="BK48" i="22"/>
  <c r="BK47" i="22"/>
  <c r="BK46" i="22"/>
  <c r="BK45" i="22"/>
  <c r="BK44" i="22"/>
  <c r="BK43" i="22"/>
  <c r="BK42" i="22"/>
  <c r="BK41" i="22"/>
  <c r="BK40" i="22"/>
  <c r="BK39" i="22"/>
  <c r="BK38" i="22"/>
  <c r="BK37" i="22"/>
  <c r="BK36" i="22"/>
  <c r="BK35" i="22"/>
  <c r="BK34" i="22"/>
  <c r="BK33" i="22"/>
  <c r="BK32" i="22"/>
  <c r="BK31" i="22"/>
  <c r="BK30" i="22"/>
  <c r="BK29" i="22"/>
  <c r="BK28" i="22"/>
  <c r="BK27" i="22"/>
  <c r="BK26" i="22"/>
  <c r="BK25" i="22"/>
  <c r="BK24" i="22"/>
  <c r="BK23" i="22"/>
  <c r="BK22" i="22"/>
  <c r="BK21" i="22"/>
  <c r="BK20" i="22"/>
  <c r="BK19" i="22"/>
  <c r="BK18" i="22"/>
  <c r="BK17" i="22"/>
  <c r="BK16" i="22"/>
  <c r="BK15" i="22"/>
  <c r="BK14" i="22"/>
  <c r="BK13" i="22"/>
  <c r="BK12" i="22"/>
  <c r="BK11" i="22"/>
  <c r="BK10" i="22"/>
  <c r="BK9" i="22"/>
  <c r="BK8" i="22"/>
  <c r="BK7" i="22"/>
  <c r="BK52" i="23"/>
  <c r="AJ52" i="4" s="1"/>
  <c r="AK52" i="4" s="1"/>
  <c r="BK50" i="23"/>
  <c r="BK49" i="23"/>
  <c r="AJ49" i="4" s="1"/>
  <c r="AK49" i="4" s="1"/>
  <c r="BK48" i="23"/>
  <c r="BK47" i="23"/>
  <c r="AJ47" i="4" s="1"/>
  <c r="AK47" i="4" s="1"/>
  <c r="BK46" i="23"/>
  <c r="BK45" i="23"/>
  <c r="AJ45" i="4" s="1"/>
  <c r="AK45" i="4" s="1"/>
  <c r="BK44" i="23"/>
  <c r="BK43" i="23"/>
  <c r="AJ43" i="4" s="1"/>
  <c r="AK43" i="4" s="1"/>
  <c r="BK42" i="23"/>
  <c r="BK41" i="23"/>
  <c r="AJ41" i="4" s="1"/>
  <c r="AK41" i="4" s="1"/>
  <c r="BK40" i="23"/>
  <c r="BK39" i="23"/>
  <c r="AJ39" i="4" s="1"/>
  <c r="AK39" i="4" s="1"/>
  <c r="BK38" i="23"/>
  <c r="BK37" i="23"/>
  <c r="AJ37" i="4" s="1"/>
  <c r="AK37" i="4" s="1"/>
  <c r="BK36" i="23"/>
  <c r="BK35" i="23"/>
  <c r="AJ35" i="4" s="1"/>
  <c r="AK35" i="4" s="1"/>
  <c r="BK34" i="23"/>
  <c r="BK33" i="23"/>
  <c r="AJ33" i="4" s="1"/>
  <c r="AK33" i="4" s="1"/>
  <c r="BK32" i="23"/>
  <c r="BK31" i="23"/>
  <c r="AJ31" i="4" s="1"/>
  <c r="AK31" i="4" s="1"/>
  <c r="BK30" i="23"/>
  <c r="BK29" i="23"/>
  <c r="AJ29" i="4" s="1"/>
  <c r="AK29" i="4" s="1"/>
  <c r="BK28" i="23"/>
  <c r="BK27" i="23"/>
  <c r="AJ27" i="4" s="1"/>
  <c r="AK27" i="4" s="1"/>
  <c r="BK26" i="23"/>
  <c r="BK25" i="23"/>
  <c r="AJ25" i="4" s="1"/>
  <c r="AK25" i="4" s="1"/>
  <c r="BK24" i="23"/>
  <c r="AJ24" i="4" s="1"/>
  <c r="AK24" i="4" s="1"/>
  <c r="BK23" i="23"/>
  <c r="AJ23" i="4" s="1"/>
  <c r="AK23" i="4" s="1"/>
  <c r="BK22" i="23"/>
  <c r="BK21" i="23"/>
  <c r="AJ21" i="4" s="1"/>
  <c r="AK21" i="4" s="1"/>
  <c r="BK20" i="23"/>
  <c r="AJ20" i="4" s="1"/>
  <c r="AK20" i="4" s="1"/>
  <c r="BK19" i="23"/>
  <c r="AJ19" i="4" s="1"/>
  <c r="AK19" i="4" s="1"/>
  <c r="BK18" i="23"/>
  <c r="BK17" i="23"/>
  <c r="AJ17" i="4" s="1"/>
  <c r="AK17" i="4" s="1"/>
  <c r="BK16" i="23"/>
  <c r="AJ16" i="4" s="1"/>
  <c r="AK16" i="4" s="1"/>
  <c r="BK15" i="23"/>
  <c r="AJ15" i="4" s="1"/>
  <c r="AK15" i="4" s="1"/>
  <c r="BK14" i="23"/>
  <c r="BK13" i="23"/>
  <c r="AJ13" i="4" s="1"/>
  <c r="AK13" i="4" s="1"/>
  <c r="BK12" i="23"/>
  <c r="AJ12" i="4" s="1"/>
  <c r="AK12" i="4" s="1"/>
  <c r="BK11" i="23"/>
  <c r="AJ11" i="4" s="1"/>
  <c r="AK11" i="4" s="1"/>
  <c r="BK10" i="23"/>
  <c r="BK9" i="23"/>
  <c r="AJ9" i="4" s="1"/>
  <c r="AK9" i="4" s="1"/>
  <c r="BK8" i="23"/>
  <c r="AJ8" i="4" s="1"/>
  <c r="AK8" i="4" s="1"/>
  <c r="BK7" i="23"/>
  <c r="AJ7" i="4" s="1"/>
  <c r="AK7" i="4" s="1"/>
  <c r="BD52" i="9"/>
  <c r="BB52" i="9"/>
  <c r="BA52" i="9"/>
  <c r="AY52" i="5"/>
  <c r="AX52" i="5"/>
  <c r="AV52" i="5"/>
  <c r="AU52" i="5"/>
  <c r="AS52" i="5"/>
  <c r="AR52" i="5"/>
  <c r="AL52" i="5"/>
  <c r="AI52" i="5"/>
  <c r="AF52" i="5"/>
  <c r="W52" i="5"/>
  <c r="T52" i="5"/>
  <c r="Q52" i="5"/>
  <c r="K52" i="5"/>
  <c r="H52" i="5"/>
  <c r="E52" i="5"/>
  <c r="BD52" i="38"/>
  <c r="BB52" i="38"/>
  <c r="BA52" i="38"/>
  <c r="BD51" i="39"/>
  <c r="BB51" i="39"/>
  <c r="BA51" i="39"/>
  <c r="BD51" i="18"/>
  <c r="BB51" i="18"/>
  <c r="BA51" i="18"/>
  <c r="BD52" i="16"/>
  <c r="BB52" i="16"/>
  <c r="BA52" i="16"/>
  <c r="BD52" i="20"/>
  <c r="BA52" i="20"/>
  <c r="BD52" i="21"/>
  <c r="BB52" i="21"/>
  <c r="BA52" i="21"/>
  <c r="BD52" i="23"/>
  <c r="BB52" i="23"/>
  <c r="BA52" i="23"/>
  <c r="BD52" i="22"/>
  <c r="BB52" i="22"/>
  <c r="BA52" i="22"/>
  <c r="BD50" i="9"/>
  <c r="BB50" i="9"/>
  <c r="BA50" i="9"/>
  <c r="AY50" i="5"/>
  <c r="AX50" i="5"/>
  <c r="AV50" i="5"/>
  <c r="AU50" i="5"/>
  <c r="AS50" i="5"/>
  <c r="AR50" i="5"/>
  <c r="AL50" i="5"/>
  <c r="AI50" i="5"/>
  <c r="AF50" i="5"/>
  <c r="W50" i="5"/>
  <c r="T50" i="5"/>
  <c r="Q50" i="5"/>
  <c r="K50" i="5"/>
  <c r="H50" i="5"/>
  <c r="E50" i="5"/>
  <c r="BD50" i="38"/>
  <c r="BB50" i="38"/>
  <c r="BA50" i="38"/>
  <c r="BD50" i="39"/>
  <c r="BB50" i="39"/>
  <c r="BA50" i="39"/>
  <c r="BD50" i="18"/>
  <c r="BB50" i="18"/>
  <c r="BA50" i="18"/>
  <c r="BD50" i="16"/>
  <c r="BB50" i="16"/>
  <c r="BA50" i="16"/>
  <c r="BD50" i="20"/>
  <c r="BB50" i="20"/>
  <c r="BA50" i="20"/>
  <c r="BD50" i="21"/>
  <c r="BA50" i="21"/>
  <c r="BD50" i="23"/>
  <c r="BB50" i="23"/>
  <c r="BA50" i="23"/>
  <c r="BD50" i="22"/>
  <c r="BA50" i="22"/>
  <c r="AJ28" i="4" l="1"/>
  <c r="AK28" i="4" s="1"/>
  <c r="AJ32" i="4"/>
  <c r="AK32" i="4" s="1"/>
  <c r="AJ36" i="4"/>
  <c r="AK36" i="4" s="1"/>
  <c r="AJ40" i="4"/>
  <c r="AK40" i="4" s="1"/>
  <c r="AJ44" i="4"/>
  <c r="AK44" i="4" s="1"/>
  <c r="AJ48" i="4"/>
  <c r="AK48" i="4" s="1"/>
  <c r="AG10" i="4"/>
  <c r="AH10" i="4" s="1"/>
  <c r="AJ10" i="4"/>
  <c r="AK10" i="4" s="1"/>
  <c r="AG14" i="4"/>
  <c r="AH14" i="4" s="1"/>
  <c r="AJ14" i="4"/>
  <c r="AK14" i="4" s="1"/>
  <c r="AG18" i="4"/>
  <c r="AH18" i="4" s="1"/>
  <c r="AJ18" i="4"/>
  <c r="AK18" i="4" s="1"/>
  <c r="AG22" i="4"/>
  <c r="AH22" i="4" s="1"/>
  <c r="AJ22" i="4"/>
  <c r="AK22" i="4" s="1"/>
  <c r="AG26" i="4"/>
  <c r="AH26" i="4" s="1"/>
  <c r="AJ26" i="4"/>
  <c r="AK26" i="4" s="1"/>
  <c r="AG30" i="4"/>
  <c r="AH30" i="4" s="1"/>
  <c r="AJ30" i="4"/>
  <c r="AK30" i="4" s="1"/>
  <c r="AG34" i="4"/>
  <c r="AH34" i="4" s="1"/>
  <c r="AJ34" i="4"/>
  <c r="AK34" i="4" s="1"/>
  <c r="AG38" i="4"/>
  <c r="AH38" i="4" s="1"/>
  <c r="AJ38" i="4"/>
  <c r="AK38" i="4" s="1"/>
  <c r="AG42" i="4"/>
  <c r="AH42" i="4" s="1"/>
  <c r="AJ42" i="4"/>
  <c r="AK42" i="4" s="1"/>
  <c r="AG46" i="4"/>
  <c r="AH46" i="4" s="1"/>
  <c r="AJ46" i="4"/>
  <c r="AK46" i="4" s="1"/>
  <c r="AG50" i="4"/>
  <c r="AH50" i="4" s="1"/>
  <c r="AJ50" i="4"/>
  <c r="AK50" i="4" s="1"/>
  <c r="AG8" i="4"/>
  <c r="AH8" i="4" s="1"/>
  <c r="AG12" i="4"/>
  <c r="AH12" i="4" s="1"/>
  <c r="AG16" i="4"/>
  <c r="AH16" i="4" s="1"/>
  <c r="AG20" i="4"/>
  <c r="AH20" i="4" s="1"/>
  <c r="AG24" i="4"/>
  <c r="AH24" i="4" s="1"/>
  <c r="AG28" i="4"/>
  <c r="AH28" i="4" s="1"/>
  <c r="AG32" i="4"/>
  <c r="AH32" i="4" s="1"/>
  <c r="AG36" i="4"/>
  <c r="AH36" i="4" s="1"/>
  <c r="AG40" i="4"/>
  <c r="AH40" i="4" s="1"/>
  <c r="AG44" i="4"/>
  <c r="AH44" i="4" s="1"/>
  <c r="AG48" i="4"/>
  <c r="AH48" i="4" s="1"/>
  <c r="AG7" i="4"/>
  <c r="AH7" i="4" s="1"/>
  <c r="AG11" i="4"/>
  <c r="AH11" i="4" s="1"/>
  <c r="AG15" i="4"/>
  <c r="AH15" i="4" s="1"/>
  <c r="AG19" i="4"/>
  <c r="AH19" i="4" s="1"/>
  <c r="AG23" i="4"/>
  <c r="AH23" i="4" s="1"/>
  <c r="AG27" i="4"/>
  <c r="AH27" i="4" s="1"/>
  <c r="AG31" i="4"/>
  <c r="AH31" i="4" s="1"/>
  <c r="AG35" i="4"/>
  <c r="AH35" i="4" s="1"/>
  <c r="AG39" i="4"/>
  <c r="AH39" i="4" s="1"/>
  <c r="AG43" i="4"/>
  <c r="AH43" i="4" s="1"/>
  <c r="AG47" i="4"/>
  <c r="AH47" i="4" s="1"/>
  <c r="AG52" i="4"/>
  <c r="AH52" i="4" s="1"/>
  <c r="X9" i="4"/>
  <c r="Y9" i="4" s="1"/>
  <c r="AG9" i="4"/>
  <c r="AH9" i="4" s="1"/>
  <c r="X13" i="4"/>
  <c r="Y13" i="4" s="1"/>
  <c r="AG13" i="4"/>
  <c r="AH13" i="4" s="1"/>
  <c r="X17" i="4"/>
  <c r="Y17" i="4" s="1"/>
  <c r="AG17" i="4"/>
  <c r="AH17" i="4" s="1"/>
  <c r="X21" i="4"/>
  <c r="Y21" i="4" s="1"/>
  <c r="AG21" i="4"/>
  <c r="AH21" i="4" s="1"/>
  <c r="X25" i="4"/>
  <c r="Y25" i="4" s="1"/>
  <c r="AG25" i="4"/>
  <c r="AH25" i="4" s="1"/>
  <c r="X29" i="4"/>
  <c r="Y29" i="4" s="1"/>
  <c r="AG29" i="4"/>
  <c r="AH29" i="4" s="1"/>
  <c r="X33" i="4"/>
  <c r="Y33" i="4" s="1"/>
  <c r="AG33" i="4"/>
  <c r="AH33" i="4" s="1"/>
  <c r="X37" i="4"/>
  <c r="Y37" i="4" s="1"/>
  <c r="AG37" i="4"/>
  <c r="AH37" i="4" s="1"/>
  <c r="X41" i="4"/>
  <c r="Y41" i="4" s="1"/>
  <c r="AG41" i="4"/>
  <c r="AH41" i="4" s="1"/>
  <c r="X45" i="4"/>
  <c r="Y45" i="4" s="1"/>
  <c r="AG45" i="4"/>
  <c r="AH45" i="4" s="1"/>
  <c r="X49" i="4"/>
  <c r="Y49" i="4" s="1"/>
  <c r="AG49" i="4"/>
  <c r="AH49" i="4" s="1"/>
  <c r="X8" i="4"/>
  <c r="Y8" i="4" s="1"/>
  <c r="X12" i="4"/>
  <c r="Y12" i="4" s="1"/>
  <c r="X16" i="4"/>
  <c r="Y16" i="4" s="1"/>
  <c r="X20" i="4"/>
  <c r="Y20" i="4" s="1"/>
  <c r="X24" i="4"/>
  <c r="Y24" i="4" s="1"/>
  <c r="X28" i="4"/>
  <c r="Y28" i="4" s="1"/>
  <c r="X32" i="4"/>
  <c r="Y32" i="4" s="1"/>
  <c r="X36" i="4"/>
  <c r="Y36" i="4" s="1"/>
  <c r="X40" i="4"/>
  <c r="Y40" i="4" s="1"/>
  <c r="X44" i="4"/>
  <c r="Y44" i="4" s="1"/>
  <c r="X48" i="4"/>
  <c r="Y48" i="4" s="1"/>
  <c r="X10" i="4"/>
  <c r="Y10" i="4" s="1"/>
  <c r="X14" i="4"/>
  <c r="Y14" i="4" s="1"/>
  <c r="X18" i="4"/>
  <c r="Y18" i="4" s="1"/>
  <c r="X22" i="4"/>
  <c r="Y22" i="4" s="1"/>
  <c r="X26" i="4"/>
  <c r="Y26" i="4" s="1"/>
  <c r="X30" i="4"/>
  <c r="Y30" i="4" s="1"/>
  <c r="X34" i="4"/>
  <c r="Y34" i="4" s="1"/>
  <c r="X38" i="4"/>
  <c r="Y38" i="4" s="1"/>
  <c r="X42" i="4"/>
  <c r="Y42" i="4" s="1"/>
  <c r="X46" i="4"/>
  <c r="Y46" i="4" s="1"/>
  <c r="X50" i="4"/>
  <c r="Y50" i="4" s="1"/>
  <c r="X7" i="4"/>
  <c r="Y7" i="4" s="1"/>
  <c r="X11" i="4"/>
  <c r="Y11" i="4" s="1"/>
  <c r="X15" i="4"/>
  <c r="Y15" i="4" s="1"/>
  <c r="X19" i="4"/>
  <c r="Y19" i="4" s="1"/>
  <c r="X23" i="4"/>
  <c r="Y23" i="4" s="1"/>
  <c r="X27" i="4"/>
  <c r="Y27" i="4" s="1"/>
  <c r="X31" i="4"/>
  <c r="Y31" i="4" s="1"/>
  <c r="X35" i="4"/>
  <c r="Y35" i="4" s="1"/>
  <c r="X39" i="4"/>
  <c r="Y39" i="4" s="1"/>
  <c r="X43" i="4"/>
  <c r="Y43" i="4" s="1"/>
  <c r="X47" i="4"/>
  <c r="Y47" i="4" s="1"/>
  <c r="X52" i="4"/>
  <c r="Y52" i="4" s="1"/>
  <c r="U10" i="4"/>
  <c r="V10" i="4" s="1"/>
  <c r="U14" i="4"/>
  <c r="V14" i="4" s="1"/>
  <c r="U18" i="4"/>
  <c r="V18" i="4" s="1"/>
  <c r="U22" i="4"/>
  <c r="V22" i="4" s="1"/>
  <c r="U26" i="4"/>
  <c r="V26" i="4" s="1"/>
  <c r="U30" i="4"/>
  <c r="V30" i="4" s="1"/>
  <c r="U34" i="4"/>
  <c r="V34" i="4" s="1"/>
  <c r="U38" i="4"/>
  <c r="V38" i="4" s="1"/>
  <c r="U42" i="4"/>
  <c r="V42" i="4" s="1"/>
  <c r="U46" i="4"/>
  <c r="V46" i="4" s="1"/>
  <c r="U50" i="4"/>
  <c r="V50" i="4" s="1"/>
  <c r="U7" i="4"/>
  <c r="V7" i="4" s="1"/>
  <c r="U11" i="4"/>
  <c r="V11" i="4" s="1"/>
  <c r="U15" i="4"/>
  <c r="V15" i="4" s="1"/>
  <c r="U19" i="4"/>
  <c r="V19" i="4" s="1"/>
  <c r="U23" i="4"/>
  <c r="V23" i="4" s="1"/>
  <c r="U27" i="4"/>
  <c r="V27" i="4" s="1"/>
  <c r="U31" i="4"/>
  <c r="V31" i="4" s="1"/>
  <c r="U35" i="4"/>
  <c r="V35" i="4" s="1"/>
  <c r="U39" i="4"/>
  <c r="V39" i="4" s="1"/>
  <c r="U43" i="4"/>
  <c r="V43" i="4" s="1"/>
  <c r="U47" i="4"/>
  <c r="V47" i="4" s="1"/>
  <c r="U52" i="4"/>
  <c r="V52" i="4" s="1"/>
  <c r="R8" i="4"/>
  <c r="S8" i="4" s="1"/>
  <c r="U8" i="4"/>
  <c r="V8" i="4" s="1"/>
  <c r="R12" i="4"/>
  <c r="S12" i="4" s="1"/>
  <c r="U12" i="4"/>
  <c r="V12" i="4" s="1"/>
  <c r="R16" i="4"/>
  <c r="S16" i="4" s="1"/>
  <c r="U16" i="4"/>
  <c r="V16" i="4" s="1"/>
  <c r="R20" i="4"/>
  <c r="S20" i="4" s="1"/>
  <c r="U20" i="4"/>
  <c r="V20" i="4" s="1"/>
  <c r="R24" i="4"/>
  <c r="S24" i="4" s="1"/>
  <c r="U24" i="4"/>
  <c r="V24" i="4" s="1"/>
  <c r="R28" i="4"/>
  <c r="S28" i="4" s="1"/>
  <c r="U28" i="4"/>
  <c r="V28" i="4" s="1"/>
  <c r="R32" i="4"/>
  <c r="S32" i="4" s="1"/>
  <c r="U32" i="4"/>
  <c r="V32" i="4" s="1"/>
  <c r="R36" i="4"/>
  <c r="S36" i="4" s="1"/>
  <c r="U36" i="4"/>
  <c r="V36" i="4" s="1"/>
  <c r="R40" i="4"/>
  <c r="S40" i="4" s="1"/>
  <c r="U40" i="4"/>
  <c r="V40" i="4" s="1"/>
  <c r="R44" i="4"/>
  <c r="S44" i="4" s="1"/>
  <c r="U44" i="4"/>
  <c r="V44" i="4" s="1"/>
  <c r="R48" i="4"/>
  <c r="S48" i="4" s="1"/>
  <c r="U48" i="4"/>
  <c r="V48" i="4" s="1"/>
  <c r="R9" i="4"/>
  <c r="S9" i="4" s="1"/>
  <c r="U9" i="4"/>
  <c r="V9" i="4" s="1"/>
  <c r="R13" i="4"/>
  <c r="S13" i="4" s="1"/>
  <c r="U13" i="4"/>
  <c r="V13" i="4" s="1"/>
  <c r="R17" i="4"/>
  <c r="S17" i="4" s="1"/>
  <c r="U17" i="4"/>
  <c r="V17" i="4" s="1"/>
  <c r="R21" i="4"/>
  <c r="S21" i="4" s="1"/>
  <c r="U21" i="4"/>
  <c r="V21" i="4" s="1"/>
  <c r="R25" i="4"/>
  <c r="S25" i="4" s="1"/>
  <c r="U25" i="4"/>
  <c r="V25" i="4" s="1"/>
  <c r="R29" i="4"/>
  <c r="S29" i="4" s="1"/>
  <c r="U29" i="4"/>
  <c r="V29" i="4" s="1"/>
  <c r="R33" i="4"/>
  <c r="S33" i="4" s="1"/>
  <c r="U33" i="4"/>
  <c r="V33" i="4" s="1"/>
  <c r="R37" i="4"/>
  <c r="S37" i="4" s="1"/>
  <c r="U37" i="4"/>
  <c r="V37" i="4" s="1"/>
  <c r="R41" i="4"/>
  <c r="S41" i="4" s="1"/>
  <c r="U41" i="4"/>
  <c r="V41" i="4" s="1"/>
  <c r="R45" i="4"/>
  <c r="S45" i="4" s="1"/>
  <c r="U45" i="4"/>
  <c r="V45" i="4" s="1"/>
  <c r="R49" i="4"/>
  <c r="S49" i="4" s="1"/>
  <c r="U49" i="4"/>
  <c r="V49" i="4" s="1"/>
  <c r="R10" i="4"/>
  <c r="S10" i="4" s="1"/>
  <c r="R14" i="4"/>
  <c r="S14" i="4" s="1"/>
  <c r="R18" i="4"/>
  <c r="S18" i="4" s="1"/>
  <c r="R22" i="4"/>
  <c r="S22" i="4" s="1"/>
  <c r="R26" i="4"/>
  <c r="S26" i="4" s="1"/>
  <c r="R30" i="4"/>
  <c r="S30" i="4" s="1"/>
  <c r="R34" i="4"/>
  <c r="S34" i="4" s="1"/>
  <c r="R38" i="4"/>
  <c r="S38" i="4" s="1"/>
  <c r="R42" i="4"/>
  <c r="S42" i="4" s="1"/>
  <c r="R46" i="4"/>
  <c r="S46" i="4" s="1"/>
  <c r="R7" i="4"/>
  <c r="S7" i="4" s="1"/>
  <c r="R11" i="4"/>
  <c r="S11" i="4" s="1"/>
  <c r="R15" i="4"/>
  <c r="S15" i="4" s="1"/>
  <c r="R19" i="4"/>
  <c r="S19" i="4" s="1"/>
  <c r="R23" i="4"/>
  <c r="S23" i="4" s="1"/>
  <c r="R27" i="4"/>
  <c r="S27" i="4" s="1"/>
  <c r="R31" i="4"/>
  <c r="S31" i="4" s="1"/>
  <c r="R35" i="4"/>
  <c r="S35" i="4" s="1"/>
  <c r="R39" i="4"/>
  <c r="S39" i="4" s="1"/>
  <c r="R43" i="4"/>
  <c r="S43" i="4" s="1"/>
  <c r="R47" i="4"/>
  <c r="S47" i="4" s="1"/>
  <c r="R52" i="4"/>
  <c r="S52" i="4" s="1"/>
  <c r="R50" i="4"/>
  <c r="S50" i="4" s="1"/>
  <c r="R52" i="5"/>
  <c r="S52" i="5" s="1"/>
  <c r="L7" i="4"/>
  <c r="M7" i="4" s="1"/>
  <c r="L11" i="4"/>
  <c r="M11" i="4" s="1"/>
  <c r="L15" i="4"/>
  <c r="M15" i="4" s="1"/>
  <c r="L19" i="4"/>
  <c r="M19" i="4" s="1"/>
  <c r="L23" i="4"/>
  <c r="M23" i="4" s="1"/>
  <c r="L27" i="4"/>
  <c r="M27" i="4" s="1"/>
  <c r="L31" i="4"/>
  <c r="M31" i="4" s="1"/>
  <c r="L35" i="4"/>
  <c r="M35" i="4" s="1"/>
  <c r="L39" i="4"/>
  <c r="M39" i="4" s="1"/>
  <c r="L43" i="4"/>
  <c r="M43" i="4" s="1"/>
  <c r="L47" i="4"/>
  <c r="M47" i="4" s="1"/>
  <c r="L9" i="4"/>
  <c r="M9" i="4" s="1"/>
  <c r="L13" i="4"/>
  <c r="M13" i="4" s="1"/>
  <c r="L17" i="4"/>
  <c r="M17" i="4" s="1"/>
  <c r="L21" i="4"/>
  <c r="M21" i="4" s="1"/>
  <c r="L25" i="4"/>
  <c r="M25" i="4" s="1"/>
  <c r="L29" i="4"/>
  <c r="M29" i="4" s="1"/>
  <c r="L33" i="4"/>
  <c r="M33" i="4" s="1"/>
  <c r="L37" i="4"/>
  <c r="M37" i="4" s="1"/>
  <c r="L41" i="4"/>
  <c r="M41" i="4" s="1"/>
  <c r="L45" i="4"/>
  <c r="M45" i="4" s="1"/>
  <c r="L49" i="4"/>
  <c r="M49" i="4" s="1"/>
  <c r="L50" i="5"/>
  <c r="M50" i="5" s="1"/>
  <c r="L8" i="4"/>
  <c r="M8" i="4" s="1"/>
  <c r="L12" i="4"/>
  <c r="M12" i="4" s="1"/>
  <c r="L16" i="4"/>
  <c r="M16" i="4" s="1"/>
  <c r="L20" i="4"/>
  <c r="M20" i="4" s="1"/>
  <c r="L24" i="4"/>
  <c r="M24" i="4" s="1"/>
  <c r="L28" i="4"/>
  <c r="M28" i="4" s="1"/>
  <c r="L32" i="4"/>
  <c r="M32" i="4" s="1"/>
  <c r="L36" i="4"/>
  <c r="M36" i="4" s="1"/>
  <c r="L40" i="4"/>
  <c r="M40" i="4" s="1"/>
  <c r="L44" i="4"/>
  <c r="M44" i="4" s="1"/>
  <c r="L48" i="4"/>
  <c r="M48" i="4" s="1"/>
  <c r="L10" i="4"/>
  <c r="M10" i="4" s="1"/>
  <c r="L14" i="4"/>
  <c r="M14" i="4" s="1"/>
  <c r="L18" i="4"/>
  <c r="M18" i="4" s="1"/>
  <c r="L22" i="4"/>
  <c r="M22" i="4" s="1"/>
  <c r="L26" i="4"/>
  <c r="M26" i="4" s="1"/>
  <c r="L30" i="4"/>
  <c r="M30" i="4" s="1"/>
  <c r="L34" i="4"/>
  <c r="M34" i="4" s="1"/>
  <c r="L38" i="4"/>
  <c r="M38" i="4" s="1"/>
  <c r="L42" i="4"/>
  <c r="M42" i="4" s="1"/>
  <c r="L46" i="4"/>
  <c r="M46" i="4" s="1"/>
  <c r="BB50" i="22"/>
  <c r="BC50" i="22" s="1"/>
  <c r="BB52" i="20"/>
  <c r="BB50" i="21"/>
  <c r="BC50" i="21" s="1"/>
  <c r="BB50" i="4"/>
  <c r="BE50" i="18"/>
  <c r="BF50" i="18" s="1"/>
  <c r="R50" i="5"/>
  <c r="S50" i="5" s="1"/>
  <c r="AY50" i="2"/>
  <c r="Q50" i="2"/>
  <c r="AI52" i="2"/>
  <c r="AX52" i="2"/>
  <c r="AL52" i="2"/>
  <c r="W52" i="2"/>
  <c r="Q52" i="2"/>
  <c r="AJ50" i="5"/>
  <c r="AK50" i="5" s="1"/>
  <c r="AJ52" i="5"/>
  <c r="AK52" i="5" s="1"/>
  <c r="AG50" i="5"/>
  <c r="X52" i="5"/>
  <c r="Y52" i="5" s="1"/>
  <c r="W50" i="2"/>
  <c r="X50" i="5"/>
  <c r="Y50" i="5" s="1"/>
  <c r="AV52" i="2"/>
  <c r="AR50" i="2"/>
  <c r="AV50" i="2"/>
  <c r="BG50" i="9"/>
  <c r="BG52" i="16"/>
  <c r="AF50" i="2"/>
  <c r="BC51" i="18"/>
  <c r="BC50" i="16"/>
  <c r="BC50" i="39"/>
  <c r="BG52" i="23"/>
  <c r="BG50" i="16"/>
  <c r="BG50" i="39"/>
  <c r="AW50" i="5"/>
  <c r="BG52" i="20"/>
  <c r="AW52" i="5"/>
  <c r="AT50" i="5"/>
  <c r="BC52" i="16"/>
  <c r="N52" i="4"/>
  <c r="BC52" i="38"/>
  <c r="BC52" i="9"/>
  <c r="I52" i="5"/>
  <c r="J52" i="5" s="1"/>
  <c r="BC50" i="20"/>
  <c r="BC52" i="20"/>
  <c r="E52" i="2"/>
  <c r="BG52" i="9"/>
  <c r="BC50" i="23"/>
  <c r="BG50" i="20"/>
  <c r="BG52" i="21"/>
  <c r="AS52" i="2"/>
  <c r="BC50" i="38"/>
  <c r="AX50" i="2"/>
  <c r="K52" i="2"/>
  <c r="BC52" i="22"/>
  <c r="BC52" i="23"/>
  <c r="AO52" i="4"/>
  <c r="I50" i="5"/>
  <c r="J50" i="5" s="1"/>
  <c r="BG50" i="22"/>
  <c r="AU52" i="2"/>
  <c r="BC52" i="21"/>
  <c r="BG51" i="18"/>
  <c r="AL50" i="2"/>
  <c r="BC50" i="9"/>
  <c r="BC51" i="39"/>
  <c r="N50" i="4"/>
  <c r="H50" i="2"/>
  <c r="AC50" i="5"/>
  <c r="Z50" i="5"/>
  <c r="K50" i="2"/>
  <c r="N50" i="5"/>
  <c r="BB50" i="5"/>
  <c r="AZ50" i="5"/>
  <c r="BC50" i="18"/>
  <c r="AC50" i="4"/>
  <c r="E50" i="2"/>
  <c r="T50" i="2"/>
  <c r="Z50" i="4"/>
  <c r="AI50" i="2"/>
  <c r="AU50" i="2"/>
  <c r="BG50" i="18"/>
  <c r="BD50" i="5"/>
  <c r="BA50" i="5"/>
  <c r="BK53" i="23"/>
  <c r="F50" i="5"/>
  <c r="BB52" i="5"/>
  <c r="BA52" i="4"/>
  <c r="AO52" i="5"/>
  <c r="AF52" i="2"/>
  <c r="BD52" i="5"/>
  <c r="AC52" i="4"/>
  <c r="BD52" i="4"/>
  <c r="BB52" i="4"/>
  <c r="H52" i="2"/>
  <c r="BA52" i="5"/>
  <c r="AT52" i="5"/>
  <c r="AR52" i="2"/>
  <c r="T52" i="2"/>
  <c r="AZ52" i="5"/>
  <c r="AY52" i="2"/>
  <c r="BG52" i="22"/>
  <c r="BG51" i="39"/>
  <c r="BG52" i="38"/>
  <c r="Z52" i="4"/>
  <c r="AC52" i="5"/>
  <c r="Z52" i="5"/>
  <c r="N52" i="5"/>
  <c r="BG50" i="23"/>
  <c r="BG50" i="38"/>
  <c r="BG50" i="21"/>
  <c r="BD50" i="4"/>
  <c r="BA50" i="4"/>
  <c r="AO50" i="4"/>
  <c r="AO50" i="5"/>
  <c r="L50" i="4" l="1"/>
  <c r="L52" i="4"/>
  <c r="M52" i="4" s="1"/>
  <c r="AZ50" i="2"/>
  <c r="AS50" i="2"/>
  <c r="AT50" i="2" s="1"/>
  <c r="BH50" i="18"/>
  <c r="BI50" i="18" s="1"/>
  <c r="BE50" i="20"/>
  <c r="BF50" i="20" s="1"/>
  <c r="BE52" i="21"/>
  <c r="BF52" i="21" s="1"/>
  <c r="BE52" i="16"/>
  <c r="BF52" i="16" s="1"/>
  <c r="BE52" i="38"/>
  <c r="BF52" i="38" s="1"/>
  <c r="AW50" i="2"/>
  <c r="R52" i="2"/>
  <c r="S52" i="2" s="1"/>
  <c r="BE50" i="23"/>
  <c r="BF50" i="23" s="1"/>
  <c r="BE52" i="22"/>
  <c r="BF52" i="22" s="1"/>
  <c r="BE50" i="39"/>
  <c r="BF50" i="39" s="1"/>
  <c r="F50" i="2"/>
  <c r="G50" i="2" s="1"/>
  <c r="BC50" i="5"/>
  <c r="AW52" i="2"/>
  <c r="BE52" i="9"/>
  <c r="BF52" i="9" s="1"/>
  <c r="AM52" i="5"/>
  <c r="AN52" i="5" s="1"/>
  <c r="AM50" i="5"/>
  <c r="BE50" i="38"/>
  <c r="BF50" i="38" s="1"/>
  <c r="BE52" i="23"/>
  <c r="BF52" i="23" s="1"/>
  <c r="BE50" i="21"/>
  <c r="BF50" i="21" s="1"/>
  <c r="BE52" i="20"/>
  <c r="BF52" i="20" s="1"/>
  <c r="AH50" i="5"/>
  <c r="BE50" i="9"/>
  <c r="BF50" i="9" s="1"/>
  <c r="BE50" i="22"/>
  <c r="BF50" i="22" s="1"/>
  <c r="AG52" i="5"/>
  <c r="BE51" i="39"/>
  <c r="BF51" i="39" s="1"/>
  <c r="BE51" i="18"/>
  <c r="BF51" i="18" s="1"/>
  <c r="BE50" i="16"/>
  <c r="BF50" i="16" s="1"/>
  <c r="X52" i="2"/>
  <c r="Y52" i="2" s="1"/>
  <c r="U52" i="5"/>
  <c r="U50" i="5"/>
  <c r="AD50" i="5" s="1"/>
  <c r="R50" i="2"/>
  <c r="S50" i="2" s="1"/>
  <c r="N52" i="2"/>
  <c r="BD50" i="2"/>
  <c r="I52" i="2"/>
  <c r="J52" i="2" s="1"/>
  <c r="BC50" i="4"/>
  <c r="BA50" i="2"/>
  <c r="AO50" i="2"/>
  <c r="L52" i="5"/>
  <c r="M52" i="5" s="1"/>
  <c r="BG50" i="5"/>
  <c r="BG50" i="4"/>
  <c r="AZ52" i="2"/>
  <c r="BB52" i="2"/>
  <c r="Z50" i="2"/>
  <c r="BC52" i="4"/>
  <c r="AC50" i="2"/>
  <c r="N50" i="2"/>
  <c r="O50" i="5"/>
  <c r="P50" i="5" s="1"/>
  <c r="G50" i="5"/>
  <c r="Z52" i="2"/>
  <c r="BG52" i="4"/>
  <c r="AC52" i="2"/>
  <c r="BG52" i="5"/>
  <c r="BC52" i="5"/>
  <c r="BD52" i="2"/>
  <c r="AO52" i="2"/>
  <c r="BA52" i="2"/>
  <c r="AT52" i="2"/>
  <c r="G50" i="4"/>
  <c r="BH50" i="39" l="1"/>
  <c r="BI50" i="39" s="1"/>
  <c r="M50" i="4"/>
  <c r="L50" i="2"/>
  <c r="M50" i="2" s="1"/>
  <c r="BB50" i="2"/>
  <c r="BC50" i="2" s="1"/>
  <c r="BH50" i="20"/>
  <c r="BI50" i="20" s="1"/>
  <c r="BH50" i="23"/>
  <c r="BI50" i="23" s="1"/>
  <c r="BH52" i="9"/>
  <c r="BI52" i="9" s="1"/>
  <c r="BG50" i="2"/>
  <c r="BH50" i="16"/>
  <c r="BI50" i="16" s="1"/>
  <c r="BH50" i="38"/>
  <c r="BI50" i="38" s="1"/>
  <c r="AM52" i="2"/>
  <c r="AN52" i="2" s="1"/>
  <c r="AM50" i="2"/>
  <c r="AN50" i="2" s="1"/>
  <c r="BE50" i="5"/>
  <c r="BF50" i="5" s="1"/>
  <c r="AN50" i="5"/>
  <c r="AP50" i="5"/>
  <c r="AQ50" i="5" s="1"/>
  <c r="BH50" i="21"/>
  <c r="BI50" i="21" s="1"/>
  <c r="BH50" i="9"/>
  <c r="BI50" i="9" s="1"/>
  <c r="BH50" i="22"/>
  <c r="BI50" i="22" s="1"/>
  <c r="AA50" i="4"/>
  <c r="AB50" i="4" s="1"/>
  <c r="AJ50" i="2"/>
  <c r="AK50" i="2" s="1"/>
  <c r="AJ52" i="2"/>
  <c r="AK52" i="2" s="1"/>
  <c r="BE52" i="5"/>
  <c r="BF52" i="5" s="1"/>
  <c r="AP52" i="5"/>
  <c r="AQ52" i="5" s="1"/>
  <c r="AH52" i="5"/>
  <c r="AG50" i="2"/>
  <c r="AP50" i="4"/>
  <c r="AQ50" i="4" s="1"/>
  <c r="BE50" i="4"/>
  <c r="BF50" i="4" s="1"/>
  <c r="AG52" i="2"/>
  <c r="BE52" i="4"/>
  <c r="BF52" i="4" s="1"/>
  <c r="AP52" i="4"/>
  <c r="AQ52" i="4" s="1"/>
  <c r="AD50" i="4"/>
  <c r="AE50" i="4" s="1"/>
  <c r="X50" i="2"/>
  <c r="Y50" i="2" s="1"/>
  <c r="AA52" i="5"/>
  <c r="AB52" i="5" s="1"/>
  <c r="V52" i="5"/>
  <c r="AE50" i="5"/>
  <c r="AA52" i="4"/>
  <c r="AB52" i="4" s="1"/>
  <c r="U52" i="2"/>
  <c r="V52" i="2" s="1"/>
  <c r="AA50" i="5"/>
  <c r="AB50" i="5" s="1"/>
  <c r="U50" i="2"/>
  <c r="V50" i="2" s="1"/>
  <c r="V50" i="5"/>
  <c r="L52" i="2"/>
  <c r="M52" i="2" s="1"/>
  <c r="I50" i="2"/>
  <c r="J50" i="2" s="1"/>
  <c r="O50" i="4"/>
  <c r="P50" i="4" s="1"/>
  <c r="BC52" i="2"/>
  <c r="BG52" i="2"/>
  <c r="BH50" i="5" l="1"/>
  <c r="BI50" i="5" s="1"/>
  <c r="BH50" i="4"/>
  <c r="BI50" i="4" s="1"/>
  <c r="AP52" i="2"/>
  <c r="AQ52" i="2" s="1"/>
  <c r="AH52" i="2"/>
  <c r="BE52" i="2"/>
  <c r="BF52" i="2" s="1"/>
  <c r="BE50" i="2"/>
  <c r="BF50" i="2" s="1"/>
  <c r="AH50" i="2"/>
  <c r="AP50" i="2"/>
  <c r="AQ50" i="2" s="1"/>
  <c r="AA50" i="2"/>
  <c r="AB50" i="2" s="1"/>
  <c r="AA52" i="2"/>
  <c r="AB52" i="2" s="1"/>
  <c r="AD50" i="2"/>
  <c r="AE50" i="2" s="1"/>
  <c r="O50" i="2"/>
  <c r="P50" i="2" s="1"/>
  <c r="BH50" i="2" l="1"/>
  <c r="BI50" i="2" s="1"/>
  <c r="T53" i="9" l="1"/>
  <c r="T53" i="38"/>
  <c r="T52" i="39"/>
  <c r="T52" i="18"/>
  <c r="T53" i="16"/>
  <c r="T53" i="20"/>
  <c r="T53" i="21"/>
  <c r="T53" i="23"/>
  <c r="T53" i="22"/>
  <c r="Q53" i="9"/>
  <c r="Q53" i="38"/>
  <c r="Q52" i="39"/>
  <c r="Q52" i="18"/>
  <c r="Q53" i="16"/>
  <c r="Q53" i="20"/>
  <c r="Q53" i="21"/>
  <c r="Q53" i="23"/>
  <c r="Q53" i="22"/>
  <c r="K53" i="9"/>
  <c r="H53" i="9"/>
  <c r="K53" i="38"/>
  <c r="H53" i="38"/>
  <c r="K52" i="39"/>
  <c r="H52" i="39"/>
  <c r="K52" i="18"/>
  <c r="H52" i="18"/>
  <c r="K53" i="16"/>
  <c r="H53" i="16"/>
  <c r="K53" i="20"/>
  <c r="H53" i="20"/>
  <c r="K53" i="21"/>
  <c r="H53" i="21"/>
  <c r="K53" i="23"/>
  <c r="H53" i="23"/>
  <c r="K53" i="22"/>
  <c r="H53" i="22"/>
  <c r="E53" i="9"/>
  <c r="E53" i="38"/>
  <c r="E52" i="39"/>
  <c r="E52" i="18"/>
  <c r="E53" i="16"/>
  <c r="E53" i="20"/>
  <c r="E53" i="21"/>
  <c r="E53" i="23"/>
  <c r="E53" i="22"/>
  <c r="AY49" i="5" l="1"/>
  <c r="AY48" i="5"/>
  <c r="AY47" i="5"/>
  <c r="AY46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U49" i="5"/>
  <c r="U45" i="5"/>
  <c r="U25" i="5"/>
  <c r="U20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Z24" i="5" s="1"/>
  <c r="AX23" i="5"/>
  <c r="AX22" i="5"/>
  <c r="AX21" i="5"/>
  <c r="AX20" i="5"/>
  <c r="AX19" i="5"/>
  <c r="AX18" i="5"/>
  <c r="AX17" i="5"/>
  <c r="AX16" i="5"/>
  <c r="AX15" i="5"/>
  <c r="AX14" i="5"/>
  <c r="AX13" i="5"/>
  <c r="AZ13" i="5" s="1"/>
  <c r="AX12" i="5"/>
  <c r="AX11" i="5"/>
  <c r="AX10" i="5"/>
  <c r="AX9" i="5"/>
  <c r="AX8" i="5"/>
  <c r="AX7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BA7" i="39"/>
  <c r="BD7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BA8" i="39"/>
  <c r="BD8" i="39"/>
  <c r="BA9" i="39"/>
  <c r="BD9" i="39"/>
  <c r="BA10" i="39"/>
  <c r="BD10" i="39"/>
  <c r="BA11" i="39"/>
  <c r="BD11" i="39"/>
  <c r="BA12" i="39"/>
  <c r="BD12" i="39"/>
  <c r="BA13" i="39"/>
  <c r="BD13" i="39"/>
  <c r="BA14" i="39"/>
  <c r="BD14" i="39"/>
  <c r="BA15" i="39"/>
  <c r="BD15" i="39"/>
  <c r="BA16" i="39"/>
  <c r="BD16" i="39"/>
  <c r="BA17" i="39"/>
  <c r="BD17" i="39"/>
  <c r="BD18" i="39"/>
  <c r="BA18" i="39"/>
  <c r="BA19" i="39"/>
  <c r="BD19" i="39"/>
  <c r="BA20" i="39"/>
  <c r="BD20" i="39"/>
  <c r="BA21" i="39"/>
  <c r="BD21" i="39"/>
  <c r="BD22" i="39"/>
  <c r="BA22" i="39"/>
  <c r="BA23" i="39"/>
  <c r="BD23" i="39"/>
  <c r="BA24" i="39"/>
  <c r="BD24" i="39"/>
  <c r="BA25" i="39"/>
  <c r="BD25" i="39"/>
  <c r="BA26" i="39"/>
  <c r="BD26" i="39"/>
  <c r="BA27" i="39"/>
  <c r="BD27" i="39"/>
  <c r="BA28" i="39"/>
  <c r="BD28" i="39"/>
  <c r="BA29" i="39"/>
  <c r="BD29" i="39"/>
  <c r="BD30" i="39"/>
  <c r="BA30" i="39"/>
  <c r="BA31" i="39"/>
  <c r="BD31" i="39"/>
  <c r="BD32" i="39"/>
  <c r="BA32" i="39"/>
  <c r="BA33" i="39"/>
  <c r="BD33" i="39"/>
  <c r="BD34" i="39"/>
  <c r="BA34" i="39"/>
  <c r="BA35" i="39"/>
  <c r="BD35" i="39"/>
  <c r="BD36" i="39"/>
  <c r="BA36" i="39"/>
  <c r="BA37" i="39"/>
  <c r="BD37" i="39"/>
  <c r="BA38" i="39"/>
  <c r="BD38" i="39"/>
  <c r="BA39" i="39"/>
  <c r="BD39" i="39"/>
  <c r="BD40" i="39"/>
  <c r="BA40" i="39"/>
  <c r="BA41" i="39"/>
  <c r="BD41" i="39"/>
  <c r="BD42" i="39"/>
  <c r="BA42" i="39"/>
  <c r="BA43" i="39"/>
  <c r="BD43" i="39"/>
  <c r="BD44" i="39"/>
  <c r="BA44" i="39"/>
  <c r="BA45" i="39"/>
  <c r="BA46" i="39"/>
  <c r="BA47" i="39"/>
  <c r="BA48" i="39"/>
  <c r="BA49" i="39"/>
  <c r="BD45" i="39"/>
  <c r="BD46" i="39"/>
  <c r="BD47" i="39"/>
  <c r="BD48" i="39"/>
  <c r="BD49" i="39"/>
  <c r="W52" i="39"/>
  <c r="AF52" i="39"/>
  <c r="AI52" i="39"/>
  <c r="AL52" i="39"/>
  <c r="AR52" i="39"/>
  <c r="AU52" i="39"/>
  <c r="AX52" i="39"/>
  <c r="BA7" i="38"/>
  <c r="BD7" i="38"/>
  <c r="A8" i="38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BA8" i="38"/>
  <c r="BD8" i="38"/>
  <c r="BA9" i="38"/>
  <c r="BD9" i="38"/>
  <c r="BD10" i="38"/>
  <c r="BA10" i="38"/>
  <c r="BA11" i="38"/>
  <c r="BD11" i="38"/>
  <c r="BA12" i="38"/>
  <c r="BD12" i="38"/>
  <c r="BA13" i="38"/>
  <c r="BD13" i="38"/>
  <c r="BA14" i="38"/>
  <c r="BD14" i="38"/>
  <c r="BA15" i="38"/>
  <c r="BD15" i="38"/>
  <c r="BA16" i="38"/>
  <c r="BD16" i="38"/>
  <c r="BA17" i="38"/>
  <c r="BD17" i="38"/>
  <c r="BA18" i="38"/>
  <c r="BD18" i="38"/>
  <c r="BA19" i="38"/>
  <c r="BD19" i="38"/>
  <c r="BA20" i="38"/>
  <c r="BD20" i="38"/>
  <c r="BA21" i="38"/>
  <c r="BD21" i="38"/>
  <c r="BA22" i="38"/>
  <c r="BD22" i="38"/>
  <c r="BA23" i="38"/>
  <c r="BD23" i="38"/>
  <c r="BD24" i="38"/>
  <c r="BA24" i="38"/>
  <c r="BA25" i="38"/>
  <c r="BD25" i="38"/>
  <c r="BD26" i="38"/>
  <c r="BA26" i="38"/>
  <c r="BA27" i="38"/>
  <c r="BD27" i="38"/>
  <c r="BA28" i="38"/>
  <c r="BD28" i="38"/>
  <c r="BA29" i="38"/>
  <c r="BD29" i="38"/>
  <c r="BA30" i="38"/>
  <c r="BD30" i="38"/>
  <c r="BA31" i="38"/>
  <c r="BD31" i="38"/>
  <c r="BD32" i="38"/>
  <c r="BA32" i="38"/>
  <c r="BA33" i="38"/>
  <c r="BD33" i="38"/>
  <c r="BD34" i="38"/>
  <c r="BA34" i="38"/>
  <c r="BA35" i="38"/>
  <c r="BD35" i="38"/>
  <c r="BD36" i="38"/>
  <c r="BA36" i="38"/>
  <c r="BA37" i="38"/>
  <c r="BD37" i="38"/>
  <c r="BD38" i="38"/>
  <c r="BA38" i="38"/>
  <c r="BA39" i="38"/>
  <c r="BD39" i="38"/>
  <c r="BD40" i="38"/>
  <c r="BA40" i="38"/>
  <c r="BA41" i="38"/>
  <c r="BD41" i="38"/>
  <c r="BD42" i="38"/>
  <c r="BA42" i="38"/>
  <c r="BA43" i="38"/>
  <c r="BD43" i="38"/>
  <c r="BD44" i="38"/>
  <c r="BA44" i="38"/>
  <c r="BA45" i="38"/>
  <c r="BD45" i="38"/>
  <c r="BD46" i="38"/>
  <c r="BA46" i="38"/>
  <c r="BA47" i="38"/>
  <c r="BD47" i="38"/>
  <c r="BA48" i="38"/>
  <c r="BD48" i="38"/>
  <c r="BA49" i="38"/>
  <c r="BD49" i="38"/>
  <c r="W53" i="38"/>
  <c r="AF53" i="38"/>
  <c r="AI53" i="38"/>
  <c r="AL53" i="38"/>
  <c r="AR53" i="38"/>
  <c r="AU53" i="38"/>
  <c r="AX53" i="38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F53" i="9"/>
  <c r="AF7" i="28" s="1"/>
  <c r="BA7" i="22"/>
  <c r="BD7" i="22"/>
  <c r="BA8" i="22"/>
  <c r="BD8" i="22"/>
  <c r="BA9" i="22"/>
  <c r="BD9" i="22"/>
  <c r="BA10" i="22"/>
  <c r="BD10" i="22"/>
  <c r="BA11" i="22"/>
  <c r="BD11" i="22"/>
  <c r="BA12" i="22"/>
  <c r="BD12" i="22"/>
  <c r="BA13" i="22"/>
  <c r="BD13" i="22"/>
  <c r="BA14" i="22"/>
  <c r="BD14" i="22"/>
  <c r="BA15" i="22"/>
  <c r="BD15" i="22"/>
  <c r="BA16" i="22"/>
  <c r="BD16" i="22"/>
  <c r="BA17" i="22"/>
  <c r="BD17" i="22"/>
  <c r="BA18" i="22"/>
  <c r="BD18" i="22"/>
  <c r="BA19" i="22"/>
  <c r="BD19" i="22"/>
  <c r="BA20" i="22"/>
  <c r="BD20" i="22"/>
  <c r="BA21" i="22"/>
  <c r="BD21" i="22"/>
  <c r="BA22" i="22"/>
  <c r="BD22" i="22"/>
  <c r="BA23" i="22"/>
  <c r="BD23" i="22"/>
  <c r="BA24" i="22"/>
  <c r="BD24" i="22"/>
  <c r="BA25" i="22"/>
  <c r="BD25" i="22"/>
  <c r="BA26" i="22"/>
  <c r="BD26" i="22"/>
  <c r="BA27" i="22"/>
  <c r="BD27" i="22"/>
  <c r="BA28" i="22"/>
  <c r="BD28" i="22"/>
  <c r="BA29" i="22"/>
  <c r="BD29" i="22"/>
  <c r="BA30" i="22"/>
  <c r="BD30" i="22"/>
  <c r="BA31" i="22"/>
  <c r="BD31" i="22"/>
  <c r="BA32" i="22"/>
  <c r="BD32" i="22"/>
  <c r="BA33" i="22"/>
  <c r="BD33" i="22"/>
  <c r="BA34" i="22"/>
  <c r="BD34" i="22"/>
  <c r="BA35" i="22"/>
  <c r="BD35" i="22"/>
  <c r="BA36" i="22"/>
  <c r="BD36" i="22"/>
  <c r="BA37" i="22"/>
  <c r="BD37" i="22"/>
  <c r="BA38" i="22"/>
  <c r="BD38" i="22"/>
  <c r="BA39" i="22"/>
  <c r="BD39" i="22"/>
  <c r="BA40" i="22"/>
  <c r="BD40" i="22"/>
  <c r="BA41" i="22"/>
  <c r="BD41" i="22"/>
  <c r="BA42" i="22"/>
  <c r="BD42" i="22"/>
  <c r="BA43" i="22"/>
  <c r="BD43" i="22"/>
  <c r="BA44" i="22"/>
  <c r="BD44" i="22"/>
  <c r="BA45" i="22"/>
  <c r="BD45" i="22"/>
  <c r="BA46" i="22"/>
  <c r="BD46" i="22"/>
  <c r="BA47" i="22"/>
  <c r="BD47" i="22"/>
  <c r="BA48" i="22"/>
  <c r="BD48" i="22"/>
  <c r="BA49" i="22"/>
  <c r="BD49" i="22"/>
  <c r="W53" i="22"/>
  <c r="W13" i="28" s="1"/>
  <c r="AF53" i="22"/>
  <c r="AF13" i="28" s="1"/>
  <c r="AI53" i="22"/>
  <c r="AI13" i="28" s="1"/>
  <c r="AL53" i="22"/>
  <c r="AL13" i="28" s="1"/>
  <c r="AR53" i="22"/>
  <c r="AR13" i="28" s="1"/>
  <c r="AU53" i="22"/>
  <c r="AU13" i="28" s="1"/>
  <c r="AX53" i="22"/>
  <c r="AX13" i="28" s="1"/>
  <c r="BA7" i="23"/>
  <c r="BD7" i="23"/>
  <c r="BA8" i="23"/>
  <c r="BD8" i="23"/>
  <c r="BA9" i="23"/>
  <c r="BD9" i="23"/>
  <c r="BA10" i="23"/>
  <c r="BD10" i="23"/>
  <c r="BA11" i="23"/>
  <c r="BD11" i="23"/>
  <c r="BA12" i="23"/>
  <c r="BD12" i="23"/>
  <c r="BA13" i="23"/>
  <c r="BD13" i="23"/>
  <c r="BA14" i="23"/>
  <c r="BD14" i="23"/>
  <c r="BA15" i="23"/>
  <c r="BD15" i="23"/>
  <c r="BA16" i="23"/>
  <c r="BD16" i="23"/>
  <c r="BA17" i="23"/>
  <c r="BD17" i="23"/>
  <c r="BA18" i="23"/>
  <c r="BD18" i="23"/>
  <c r="BA19" i="23"/>
  <c r="BD19" i="23"/>
  <c r="BA20" i="23"/>
  <c r="BD20" i="23"/>
  <c r="BA21" i="23"/>
  <c r="BD21" i="23"/>
  <c r="BA22" i="23"/>
  <c r="BD22" i="23"/>
  <c r="BA23" i="23"/>
  <c r="BD23" i="23"/>
  <c r="BA24" i="23"/>
  <c r="BD24" i="23"/>
  <c r="BA25" i="23"/>
  <c r="BD25" i="23"/>
  <c r="BA26" i="23"/>
  <c r="BD26" i="23"/>
  <c r="BA27" i="23"/>
  <c r="BD27" i="23"/>
  <c r="BA28" i="23"/>
  <c r="BD28" i="23"/>
  <c r="BA29" i="23"/>
  <c r="BD29" i="23"/>
  <c r="BA30" i="23"/>
  <c r="BD30" i="23"/>
  <c r="BA31" i="23"/>
  <c r="BD31" i="23"/>
  <c r="BA32" i="23"/>
  <c r="BD32" i="23"/>
  <c r="BA33" i="23"/>
  <c r="BD33" i="23"/>
  <c r="BA34" i="23"/>
  <c r="BB34" i="23"/>
  <c r="BD34" i="23"/>
  <c r="BA35" i="23"/>
  <c r="BD35" i="23"/>
  <c r="BA36" i="23"/>
  <c r="BD36" i="23"/>
  <c r="BA37" i="23"/>
  <c r="BD37" i="23"/>
  <c r="BA38" i="23"/>
  <c r="BD38" i="23"/>
  <c r="BA39" i="23"/>
  <c r="BD39" i="23"/>
  <c r="BA40" i="23"/>
  <c r="BD40" i="23"/>
  <c r="BA41" i="23"/>
  <c r="BA42" i="23"/>
  <c r="BA43" i="23"/>
  <c r="BA44" i="23"/>
  <c r="BA45" i="23"/>
  <c r="BA46" i="23"/>
  <c r="BA47" i="23"/>
  <c r="BA48" i="23"/>
  <c r="BA49" i="23"/>
  <c r="BB41" i="23"/>
  <c r="BD41" i="23"/>
  <c r="BD42" i="23"/>
  <c r="BD43" i="23"/>
  <c r="BD44" i="23"/>
  <c r="BB45" i="23"/>
  <c r="BD45" i="23"/>
  <c r="BD46" i="23"/>
  <c r="BB47" i="23"/>
  <c r="BD47" i="23"/>
  <c r="BD48" i="23"/>
  <c r="BD49" i="23"/>
  <c r="W53" i="23"/>
  <c r="W12" i="28" s="1"/>
  <c r="AF53" i="23"/>
  <c r="AF12" i="28" s="1"/>
  <c r="AI53" i="23"/>
  <c r="AI12" i="28" s="1"/>
  <c r="AL53" i="23"/>
  <c r="AL12" i="28" s="1"/>
  <c r="AR53" i="23"/>
  <c r="AR12" i="28" s="1"/>
  <c r="AU53" i="23"/>
  <c r="AU12" i="28" s="1"/>
  <c r="AX53" i="23"/>
  <c r="AX12" i="28" s="1"/>
  <c r="BA7" i="21"/>
  <c r="BD7" i="21"/>
  <c r="BA8" i="21"/>
  <c r="BD8" i="21"/>
  <c r="BA9" i="21"/>
  <c r="BD9" i="21"/>
  <c r="BA10" i="21"/>
  <c r="BD10" i="21"/>
  <c r="BA11" i="21"/>
  <c r="BD11" i="21"/>
  <c r="BA12" i="21"/>
  <c r="BD12" i="21"/>
  <c r="BA13" i="21"/>
  <c r="BD13" i="21"/>
  <c r="BA14" i="21"/>
  <c r="BD14" i="21"/>
  <c r="BA15" i="21"/>
  <c r="BD15" i="21"/>
  <c r="BA16" i="21"/>
  <c r="BD16" i="21"/>
  <c r="BA17" i="21"/>
  <c r="BD17" i="21"/>
  <c r="BA18" i="21"/>
  <c r="BD18" i="21"/>
  <c r="BA19" i="21"/>
  <c r="BD19" i="21"/>
  <c r="BA20" i="21"/>
  <c r="BD20" i="21"/>
  <c r="BA21" i="21"/>
  <c r="BD21" i="21"/>
  <c r="BA22" i="21"/>
  <c r="BD22" i="21"/>
  <c r="BA23" i="21"/>
  <c r="BD23" i="21"/>
  <c r="BA24" i="21"/>
  <c r="BD24" i="21"/>
  <c r="BA25" i="21"/>
  <c r="BD25" i="21"/>
  <c r="BA26" i="21"/>
  <c r="BD26" i="21"/>
  <c r="BA27" i="21"/>
  <c r="BD27" i="21"/>
  <c r="BA28" i="21"/>
  <c r="BD28" i="21"/>
  <c r="BA29" i="21"/>
  <c r="BD29" i="21"/>
  <c r="BA30" i="21"/>
  <c r="BD30" i="21"/>
  <c r="BA31" i="21"/>
  <c r="BD31" i="21"/>
  <c r="BA32" i="21"/>
  <c r="BD32" i="21"/>
  <c r="BA33" i="21"/>
  <c r="BD33" i="21"/>
  <c r="BA34" i="21"/>
  <c r="BD34" i="21"/>
  <c r="BA35" i="21"/>
  <c r="BD35" i="21"/>
  <c r="BA36" i="21"/>
  <c r="BD36" i="21"/>
  <c r="BA37" i="21"/>
  <c r="BD37" i="21"/>
  <c r="BA38" i="21"/>
  <c r="BD38" i="21"/>
  <c r="BA39" i="21"/>
  <c r="BD39" i="21"/>
  <c r="BA40" i="21"/>
  <c r="BD40" i="21"/>
  <c r="BA41" i="21"/>
  <c r="BD41" i="21"/>
  <c r="BA42" i="21"/>
  <c r="BD42" i="21"/>
  <c r="BA43" i="21"/>
  <c r="BD43" i="21"/>
  <c r="BA44" i="21"/>
  <c r="BD44" i="21"/>
  <c r="BA45" i="21"/>
  <c r="BD45" i="21"/>
  <c r="BA46" i="21"/>
  <c r="BD46" i="21"/>
  <c r="BA47" i="21"/>
  <c r="BD47" i="21"/>
  <c r="BA48" i="21"/>
  <c r="BB48" i="21"/>
  <c r="BD48" i="21"/>
  <c r="BA49" i="21"/>
  <c r="BD49" i="21"/>
  <c r="W53" i="21"/>
  <c r="W11" i="28" s="1"/>
  <c r="AF53" i="21"/>
  <c r="AF11" i="28" s="1"/>
  <c r="AI53" i="21"/>
  <c r="AI11" i="28" s="1"/>
  <c r="AL53" i="21"/>
  <c r="AL11" i="28" s="1"/>
  <c r="AR53" i="21"/>
  <c r="AR11" i="28" s="1"/>
  <c r="AU53" i="21"/>
  <c r="AU11" i="28" s="1"/>
  <c r="AX53" i="21"/>
  <c r="AX11" i="28" s="1"/>
  <c r="BA7" i="20"/>
  <c r="BD7" i="20"/>
  <c r="BA8" i="20"/>
  <c r="BD8" i="20"/>
  <c r="BA9" i="20"/>
  <c r="BD9" i="20"/>
  <c r="BA10" i="20"/>
  <c r="BD10" i="20"/>
  <c r="BA11" i="20"/>
  <c r="BB11" i="20"/>
  <c r="BD11" i="20"/>
  <c r="BE11" i="20"/>
  <c r="BA12" i="20"/>
  <c r="BD12" i="20"/>
  <c r="BA13" i="20"/>
  <c r="BD13" i="20"/>
  <c r="BA14" i="20"/>
  <c r="BD14" i="20"/>
  <c r="BA15" i="20"/>
  <c r="BD15" i="20"/>
  <c r="BA16" i="20"/>
  <c r="BD16" i="20"/>
  <c r="BA17" i="20"/>
  <c r="BD17" i="20"/>
  <c r="BA18" i="20"/>
  <c r="BB18" i="20"/>
  <c r="BD18" i="20"/>
  <c r="BA19" i="20"/>
  <c r="BD19" i="20"/>
  <c r="BA20" i="20"/>
  <c r="BD20" i="20"/>
  <c r="BA21" i="20"/>
  <c r="BD21" i="20"/>
  <c r="BA22" i="20"/>
  <c r="BD22" i="20"/>
  <c r="BA23" i="20"/>
  <c r="BD23" i="20"/>
  <c r="BA24" i="20"/>
  <c r="BD24" i="20"/>
  <c r="BA25" i="20"/>
  <c r="BB25" i="20"/>
  <c r="BD25" i="20"/>
  <c r="BA26" i="20"/>
  <c r="BD26" i="20"/>
  <c r="BA27" i="20"/>
  <c r="BD27" i="20"/>
  <c r="BA28" i="20"/>
  <c r="BD28" i="20"/>
  <c r="BA29" i="20"/>
  <c r="BB29" i="20"/>
  <c r="BD29" i="20"/>
  <c r="BA30" i="20"/>
  <c r="BD30" i="20"/>
  <c r="BA31" i="20"/>
  <c r="BD31" i="20"/>
  <c r="BA32" i="20"/>
  <c r="BD32" i="20"/>
  <c r="BA33" i="20"/>
  <c r="BD33" i="20"/>
  <c r="BA34" i="20"/>
  <c r="BD34" i="20"/>
  <c r="BA35" i="20"/>
  <c r="BD35" i="20"/>
  <c r="BA36" i="20"/>
  <c r="BD36" i="20"/>
  <c r="BA37" i="20"/>
  <c r="BD37" i="20"/>
  <c r="BA38" i="20"/>
  <c r="BD38" i="20"/>
  <c r="BA39" i="20"/>
  <c r="BD39" i="20"/>
  <c r="BA40" i="20"/>
  <c r="BD40" i="20"/>
  <c r="BA41" i="20"/>
  <c r="BD41" i="20"/>
  <c r="BA42" i="20"/>
  <c r="BD42" i="20"/>
  <c r="BA43" i="20"/>
  <c r="BD43" i="20"/>
  <c r="BA44" i="20"/>
  <c r="BD44" i="20"/>
  <c r="BA45" i="20"/>
  <c r="BD45" i="20"/>
  <c r="BA46" i="20"/>
  <c r="BD46" i="20"/>
  <c r="BA47" i="20"/>
  <c r="BD47" i="20"/>
  <c r="BA48" i="20"/>
  <c r="BD48" i="20"/>
  <c r="BA49" i="20"/>
  <c r="BD49" i="20"/>
  <c r="W53" i="20"/>
  <c r="W10" i="28" s="1"/>
  <c r="AF53" i="20"/>
  <c r="AF10" i="28" s="1"/>
  <c r="AI53" i="20"/>
  <c r="AI10" i="28" s="1"/>
  <c r="AL53" i="20"/>
  <c r="AL10" i="28" s="1"/>
  <c r="AR53" i="20"/>
  <c r="AR10" i="28" s="1"/>
  <c r="AU53" i="20"/>
  <c r="AU10" i="28" s="1"/>
  <c r="AX53" i="20"/>
  <c r="AX10" i="28" s="1"/>
  <c r="BA7" i="16"/>
  <c r="BD7" i="16"/>
  <c r="BA8" i="16"/>
  <c r="BD8" i="16"/>
  <c r="BA9" i="16"/>
  <c r="BD9" i="16"/>
  <c r="BA10" i="16"/>
  <c r="BD10" i="16"/>
  <c r="BA11" i="16"/>
  <c r="BD11" i="16"/>
  <c r="BA12" i="16"/>
  <c r="BB12" i="16"/>
  <c r="BD12" i="16"/>
  <c r="BA13" i="16"/>
  <c r="BB13" i="16"/>
  <c r="BD13" i="16"/>
  <c r="BA14" i="16"/>
  <c r="BD14" i="16"/>
  <c r="BA15" i="16"/>
  <c r="BD15" i="16"/>
  <c r="BA16" i="16"/>
  <c r="BD16" i="16"/>
  <c r="BA17" i="16"/>
  <c r="BD17" i="16"/>
  <c r="BA18" i="16"/>
  <c r="BD18" i="16"/>
  <c r="BA19" i="16"/>
  <c r="BD19" i="16"/>
  <c r="BA20" i="16"/>
  <c r="BD20" i="16"/>
  <c r="BA21" i="16"/>
  <c r="BB21" i="16"/>
  <c r="BD21" i="16"/>
  <c r="BE21" i="16"/>
  <c r="BA22" i="16"/>
  <c r="BB22" i="16"/>
  <c r="BD22" i="16"/>
  <c r="BA23" i="16"/>
  <c r="BD23" i="16"/>
  <c r="BA24" i="16"/>
  <c r="BD24" i="16"/>
  <c r="BA25" i="16"/>
  <c r="BD25" i="16"/>
  <c r="BA26" i="16"/>
  <c r="BB26" i="16"/>
  <c r="BD26" i="16"/>
  <c r="BA27" i="16"/>
  <c r="BB27" i="16"/>
  <c r="BD27" i="16"/>
  <c r="BA28" i="16"/>
  <c r="BD28" i="16"/>
  <c r="BA29" i="16"/>
  <c r="BD29" i="16"/>
  <c r="BA30" i="16"/>
  <c r="BD30" i="16"/>
  <c r="BA31" i="16"/>
  <c r="BD31" i="16"/>
  <c r="BA32" i="16"/>
  <c r="BD32" i="16"/>
  <c r="BA33" i="16"/>
  <c r="BD33" i="16"/>
  <c r="BA34" i="16"/>
  <c r="BD34" i="16"/>
  <c r="BA35" i="16"/>
  <c r="BD35" i="16"/>
  <c r="BA36" i="16"/>
  <c r="BB36" i="16"/>
  <c r="BD36" i="16"/>
  <c r="BA37" i="16"/>
  <c r="BB37" i="16"/>
  <c r="BD37" i="16"/>
  <c r="BE37" i="16"/>
  <c r="BA38" i="16"/>
  <c r="BD38" i="16"/>
  <c r="BA39" i="16"/>
  <c r="BD39" i="16"/>
  <c r="BA40" i="16"/>
  <c r="BB40" i="16"/>
  <c r="BD40" i="16"/>
  <c r="BA41" i="16"/>
  <c r="BD41" i="16"/>
  <c r="BA42" i="16"/>
  <c r="BB42" i="16"/>
  <c r="BD42" i="16"/>
  <c r="BA43" i="16"/>
  <c r="BD43" i="16"/>
  <c r="BA44" i="16"/>
  <c r="BB44" i="16"/>
  <c r="BD44" i="16"/>
  <c r="BA45" i="16"/>
  <c r="BD45" i="16"/>
  <c r="BA46" i="16"/>
  <c r="BB46" i="16"/>
  <c r="BD46" i="16"/>
  <c r="BA47" i="16"/>
  <c r="BD47" i="16"/>
  <c r="BA48" i="16"/>
  <c r="BD48" i="16"/>
  <c r="BA49" i="16"/>
  <c r="BB49" i="16"/>
  <c r="BD49" i="16"/>
  <c r="W53" i="16"/>
  <c r="W9" i="28" s="1"/>
  <c r="AF53" i="16"/>
  <c r="AF9" i="28" s="1"/>
  <c r="AI53" i="16"/>
  <c r="AI9" i="28" s="1"/>
  <c r="AL53" i="16"/>
  <c r="AL9" i="28" s="1"/>
  <c r="AR53" i="16"/>
  <c r="AR9" i="28" s="1"/>
  <c r="AU53" i="16"/>
  <c r="AU9" i="28" s="1"/>
  <c r="AX53" i="16"/>
  <c r="AX9" i="28" s="1"/>
  <c r="BA7" i="18"/>
  <c r="BD7" i="18"/>
  <c r="BA8" i="18"/>
  <c r="BB8" i="18"/>
  <c r="BD8" i="18"/>
  <c r="BA9" i="18"/>
  <c r="BD9" i="18"/>
  <c r="BA10" i="18"/>
  <c r="BD10" i="18"/>
  <c r="BA11" i="18"/>
  <c r="BD11" i="18"/>
  <c r="BA12" i="18"/>
  <c r="BD12" i="18"/>
  <c r="BA13" i="18"/>
  <c r="BD13" i="18"/>
  <c r="BA14" i="18"/>
  <c r="BD14" i="18"/>
  <c r="BA15" i="18"/>
  <c r="BD15" i="18"/>
  <c r="BA16" i="18"/>
  <c r="BD16" i="18"/>
  <c r="BA17" i="18"/>
  <c r="BD17" i="18"/>
  <c r="BA18" i="18"/>
  <c r="BD18" i="18"/>
  <c r="BA19" i="18"/>
  <c r="BD19" i="18"/>
  <c r="BA20" i="18"/>
  <c r="BD20" i="18"/>
  <c r="BA21" i="18"/>
  <c r="BD21" i="18"/>
  <c r="BA22" i="18"/>
  <c r="BD22" i="18"/>
  <c r="BA23" i="18"/>
  <c r="BD23" i="18"/>
  <c r="BA24" i="18"/>
  <c r="BD24" i="18"/>
  <c r="BA25" i="18"/>
  <c r="BD25" i="18"/>
  <c r="BA26" i="18"/>
  <c r="BD26" i="18"/>
  <c r="BA27" i="18"/>
  <c r="BD27" i="18"/>
  <c r="BA28" i="18"/>
  <c r="BD28" i="18"/>
  <c r="BA29" i="18"/>
  <c r="BD29" i="18"/>
  <c r="BA30" i="18"/>
  <c r="BD30" i="18"/>
  <c r="BA31" i="18"/>
  <c r="BD31" i="18"/>
  <c r="BA32" i="18"/>
  <c r="BB32" i="18"/>
  <c r="BD32" i="18"/>
  <c r="BA33" i="18"/>
  <c r="BA34" i="18"/>
  <c r="BA35" i="18"/>
  <c r="BA36" i="18"/>
  <c r="BA37" i="18"/>
  <c r="BA38" i="18"/>
  <c r="BA39" i="18"/>
  <c r="BA40" i="18"/>
  <c r="BA41" i="18"/>
  <c r="BA42" i="18"/>
  <c r="BA43" i="18"/>
  <c r="BA44" i="18"/>
  <c r="BA45" i="18"/>
  <c r="BA46" i="18"/>
  <c r="BA47" i="18"/>
  <c r="BA48" i="18"/>
  <c r="BA49" i="18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B45" i="18"/>
  <c r="BD45" i="18"/>
  <c r="BD46" i="18"/>
  <c r="BD47" i="18"/>
  <c r="BD48" i="18"/>
  <c r="BD49" i="18"/>
  <c r="W52" i="18"/>
  <c r="W8" i="28" s="1"/>
  <c r="AF52" i="18"/>
  <c r="AF8" i="28" s="1"/>
  <c r="AI52" i="18"/>
  <c r="AI8" i="28" s="1"/>
  <c r="AL52" i="18"/>
  <c r="AL8" i="28" s="1"/>
  <c r="AR52" i="18"/>
  <c r="AR8" i="28" s="1"/>
  <c r="AU52" i="18"/>
  <c r="AU8" i="28" s="1"/>
  <c r="AX52" i="18"/>
  <c r="AX8" i="28" s="1"/>
  <c r="BG7" i="9"/>
  <c r="BA8" i="9"/>
  <c r="BD8" i="9"/>
  <c r="BA9" i="9"/>
  <c r="BD9" i="9"/>
  <c r="BA10" i="9"/>
  <c r="BD10" i="9"/>
  <c r="BA11" i="9"/>
  <c r="BD11" i="9"/>
  <c r="BA12" i="9"/>
  <c r="BD12" i="9"/>
  <c r="BA13" i="9"/>
  <c r="BD13" i="9"/>
  <c r="BD14" i="9"/>
  <c r="BA14" i="9"/>
  <c r="BD15" i="9"/>
  <c r="BA15" i="9"/>
  <c r="BD16" i="9"/>
  <c r="BA16" i="9"/>
  <c r="BA17" i="9"/>
  <c r="BB17" i="9"/>
  <c r="BD17" i="9"/>
  <c r="BA18" i="9"/>
  <c r="BD18" i="9"/>
  <c r="BD19" i="9"/>
  <c r="BA19" i="9"/>
  <c r="BA20" i="9"/>
  <c r="BD20" i="9"/>
  <c r="BA21" i="9"/>
  <c r="BD21" i="9"/>
  <c r="BA22" i="9"/>
  <c r="BB22" i="9"/>
  <c r="BD22" i="9"/>
  <c r="BA23" i="9"/>
  <c r="BD23" i="9"/>
  <c r="BA24" i="9"/>
  <c r="BD24" i="9"/>
  <c r="BA25" i="9"/>
  <c r="BD25" i="9"/>
  <c r="BA26" i="9"/>
  <c r="BD26" i="9"/>
  <c r="BD27" i="9"/>
  <c r="BA27" i="9"/>
  <c r="BA28" i="9"/>
  <c r="BD28" i="9"/>
  <c r="BA29" i="9"/>
  <c r="BD29" i="9"/>
  <c r="BD30" i="9"/>
  <c r="BA30" i="9"/>
  <c r="BA31" i="9"/>
  <c r="BD31" i="9"/>
  <c r="BA32" i="9"/>
  <c r="BD32" i="9"/>
  <c r="BD33" i="9"/>
  <c r="BA33" i="9"/>
  <c r="BD34" i="9"/>
  <c r="BA34" i="9"/>
  <c r="BA35" i="9"/>
  <c r="BD35" i="9"/>
  <c r="BA36" i="9"/>
  <c r="BD36" i="9"/>
  <c r="BD37" i="9"/>
  <c r="BA37" i="9"/>
  <c r="BA38" i="9"/>
  <c r="BD38" i="9"/>
  <c r="BA39" i="9"/>
  <c r="BD39" i="9"/>
  <c r="BA40" i="9"/>
  <c r="BD40" i="9"/>
  <c r="BA41" i="9"/>
  <c r="BB41" i="9"/>
  <c r="BD41" i="9"/>
  <c r="BA42" i="9"/>
  <c r="BD42" i="9"/>
  <c r="BA43" i="9"/>
  <c r="BD43" i="9"/>
  <c r="BD44" i="9"/>
  <c r="BA44" i="9"/>
  <c r="BA45" i="9"/>
  <c r="BB45" i="9"/>
  <c r="BD45" i="9"/>
  <c r="BA46" i="9"/>
  <c r="BD46" i="9"/>
  <c r="BA47" i="9"/>
  <c r="BD47" i="9"/>
  <c r="BA48" i="9"/>
  <c r="BD48" i="9"/>
  <c r="BA49" i="9"/>
  <c r="BB49" i="9"/>
  <c r="BD49" i="9"/>
  <c r="W53" i="9"/>
  <c r="W7" i="28" s="1"/>
  <c r="AI53" i="9"/>
  <c r="AI7" i="28" s="1"/>
  <c r="AL53" i="9"/>
  <c r="AL7" i="28" s="1"/>
  <c r="AR53" i="9"/>
  <c r="AR7" i="28" s="1"/>
  <c r="AU53" i="9"/>
  <c r="AU7" i="28" s="1"/>
  <c r="AX53" i="9"/>
  <c r="AX7" i="28" s="1"/>
  <c r="E7" i="28"/>
  <c r="H7" i="28"/>
  <c r="K7" i="28"/>
  <c r="Q7" i="28"/>
  <c r="T7" i="28"/>
  <c r="AG7" i="28"/>
  <c r="AJ7" i="28"/>
  <c r="AJ15" i="28" s="1"/>
  <c r="AM7" i="28"/>
  <c r="AM15" i="28" s="1"/>
  <c r="AS7" i="28"/>
  <c r="AV7" i="28"/>
  <c r="AY7" i="28"/>
  <c r="AY15" i="28" s="1"/>
  <c r="BJ7" i="28"/>
  <c r="BJ15" i="28" s="1"/>
  <c r="BJ17" i="28" s="1"/>
  <c r="BK7" i="28"/>
  <c r="BK15" i="28" s="1"/>
  <c r="BK17" i="28" s="1"/>
  <c r="E8" i="28"/>
  <c r="H8" i="28"/>
  <c r="K8" i="28"/>
  <c r="K9" i="28"/>
  <c r="K10" i="28"/>
  <c r="K11" i="28"/>
  <c r="K12" i="28"/>
  <c r="K13" i="28"/>
  <c r="Q8" i="28"/>
  <c r="T8" i="28"/>
  <c r="AG8" i="28"/>
  <c r="AJ8" i="28"/>
  <c r="AM8" i="28"/>
  <c r="AS8" i="28"/>
  <c r="AV8" i="28"/>
  <c r="AY8" i="28"/>
  <c r="BJ8" i="28"/>
  <c r="BK8" i="28"/>
  <c r="E9" i="28"/>
  <c r="H9" i="28"/>
  <c r="L14" i="28"/>
  <c r="Q9" i="28"/>
  <c r="T9" i="28"/>
  <c r="AG9" i="28"/>
  <c r="AJ9" i="28"/>
  <c r="AM9" i="28"/>
  <c r="AS9" i="28"/>
  <c r="AV9" i="28"/>
  <c r="AY9" i="28"/>
  <c r="BJ9" i="28"/>
  <c r="BK9" i="28"/>
  <c r="E10" i="28"/>
  <c r="H10" i="28"/>
  <c r="Q10" i="28"/>
  <c r="T10" i="28"/>
  <c r="AG10" i="28"/>
  <c r="AJ10" i="28"/>
  <c r="AM10" i="28"/>
  <c r="AS10" i="28"/>
  <c r="AV10" i="28"/>
  <c r="AY10" i="28"/>
  <c r="BJ10" i="28"/>
  <c r="BK10" i="28"/>
  <c r="E11" i="28"/>
  <c r="H11" i="28"/>
  <c r="Q11" i="28"/>
  <c r="T11" i="28"/>
  <c r="AG11" i="28"/>
  <c r="AJ11" i="28"/>
  <c r="AM11" i="28"/>
  <c r="AS11" i="28"/>
  <c r="AV11" i="28"/>
  <c r="AY11" i="28"/>
  <c r="BJ11" i="28"/>
  <c r="BK11" i="28"/>
  <c r="E12" i="28"/>
  <c r="H12" i="28"/>
  <c r="Q12" i="28"/>
  <c r="T12" i="28"/>
  <c r="AG12" i="28"/>
  <c r="AJ12" i="28"/>
  <c r="AM12" i="28"/>
  <c r="AS12" i="28"/>
  <c r="AV12" i="28"/>
  <c r="AY12" i="28"/>
  <c r="BJ12" i="28"/>
  <c r="BK12" i="28"/>
  <c r="BK13" i="28"/>
  <c r="BK14" i="28"/>
  <c r="E13" i="28"/>
  <c r="F14" i="28"/>
  <c r="H13" i="28"/>
  <c r="Q13" i="28"/>
  <c r="T13" i="28"/>
  <c r="AG13" i="28"/>
  <c r="AJ13" i="28"/>
  <c r="AM13" i="28"/>
  <c r="AS13" i="28"/>
  <c r="AV13" i="28"/>
  <c r="AY13" i="28"/>
  <c r="BJ13" i="28"/>
  <c r="BJ14" i="28"/>
  <c r="I14" i="28"/>
  <c r="R14" i="28"/>
  <c r="U14" i="28"/>
  <c r="X14" i="28"/>
  <c r="AG14" i="28"/>
  <c r="AJ14" i="28"/>
  <c r="AM14" i="28"/>
  <c r="AS14" i="28"/>
  <c r="AV14" i="28"/>
  <c r="AY14" i="28"/>
  <c r="L45" i="5"/>
  <c r="X41" i="5"/>
  <c r="X40" i="5"/>
  <c r="X30" i="5"/>
  <c r="X29" i="5"/>
  <c r="X26" i="5"/>
  <c r="X22" i="5"/>
  <c r="X21" i="5"/>
  <c r="X9" i="5"/>
  <c r="X46" i="5"/>
  <c r="X42" i="5"/>
  <c r="X38" i="5"/>
  <c r="X34" i="5"/>
  <c r="X33" i="5"/>
  <c r="X25" i="5"/>
  <c r="X18" i="5"/>
  <c r="X17" i="5"/>
  <c r="X14" i="5"/>
  <c r="X10" i="5"/>
  <c r="X7" i="5"/>
  <c r="BE38" i="39"/>
  <c r="BE46" i="39"/>
  <c r="BE34" i="39"/>
  <c r="BE26" i="39"/>
  <c r="AM27" i="5"/>
  <c r="AM12" i="5"/>
  <c r="AM9" i="5"/>
  <c r="AM31" i="5"/>
  <c r="BB24" i="38"/>
  <c r="BB20" i="38"/>
  <c r="BB48" i="38"/>
  <c r="BB34" i="39"/>
  <c r="BB26" i="39"/>
  <c r="BB38" i="39"/>
  <c r="AS37" i="5"/>
  <c r="BB33" i="39"/>
  <c r="AS29" i="5"/>
  <c r="AS25" i="5"/>
  <c r="BB21" i="22"/>
  <c r="BB31" i="22"/>
  <c r="BB46" i="39"/>
  <c r="BB42" i="39"/>
  <c r="BB41" i="39"/>
  <c r="BB44" i="22"/>
  <c r="BB42" i="22"/>
  <c r="BB28" i="23"/>
  <c r="AY53" i="22"/>
  <c r="BB32" i="23"/>
  <c r="BB15" i="23"/>
  <c r="AY53" i="38"/>
  <c r="AY53" i="23"/>
  <c r="AY53" i="9"/>
  <c r="AY55" i="9" s="1"/>
  <c r="BB43" i="21"/>
  <c r="BB38" i="21"/>
  <c r="BB33" i="21"/>
  <c r="BB30" i="21"/>
  <c r="AY52" i="39"/>
  <c r="AY53" i="21"/>
  <c r="AY53" i="16"/>
  <c r="BB35" i="21"/>
  <c r="BB28" i="21"/>
  <c r="BB23" i="21"/>
  <c r="BB20" i="21"/>
  <c r="BB19" i="21"/>
  <c r="BB17" i="21"/>
  <c r="AY53" i="20"/>
  <c r="AY52" i="18"/>
  <c r="AZ19" i="5" l="1"/>
  <c r="Y7" i="5"/>
  <c r="N43" i="5"/>
  <c r="AN9" i="5"/>
  <c r="BA7" i="4"/>
  <c r="BA11" i="4"/>
  <c r="BA15" i="4"/>
  <c r="BA19" i="4"/>
  <c r="BA23" i="4"/>
  <c r="BA27" i="4"/>
  <c r="BA31" i="4"/>
  <c r="BA35" i="4"/>
  <c r="BA39" i="4"/>
  <c r="BA43" i="4"/>
  <c r="BA47" i="4"/>
  <c r="AO16" i="4"/>
  <c r="AO20" i="4"/>
  <c r="AO32" i="4"/>
  <c r="AO36" i="4"/>
  <c r="AO40" i="4"/>
  <c r="AO44" i="4"/>
  <c r="BA35" i="5"/>
  <c r="BA19" i="5"/>
  <c r="AC10" i="4"/>
  <c r="N22" i="4"/>
  <c r="AC26" i="4"/>
  <c r="N42" i="4"/>
  <c r="V45" i="5"/>
  <c r="AC22" i="4"/>
  <c r="Z14" i="4"/>
  <c r="AO30" i="4"/>
  <c r="BD23" i="5"/>
  <c r="AO8" i="5"/>
  <c r="BA7" i="5"/>
  <c r="BA11" i="5"/>
  <c r="BA27" i="5"/>
  <c r="BA31" i="5"/>
  <c r="BA43" i="5"/>
  <c r="BA47" i="5"/>
  <c r="BG14" i="16"/>
  <c r="AZ43" i="5"/>
  <c r="BG31" i="39"/>
  <c r="AC32" i="5"/>
  <c r="Z10" i="5"/>
  <c r="Z14" i="5"/>
  <c r="Z18" i="5"/>
  <c r="Z22" i="5"/>
  <c r="Z26" i="5"/>
  <c r="Z30" i="5"/>
  <c r="Z34" i="5"/>
  <c r="Z38" i="5"/>
  <c r="Z42" i="5"/>
  <c r="Z46" i="5"/>
  <c r="AC43" i="5"/>
  <c r="AO37" i="5"/>
  <c r="AO41" i="5"/>
  <c r="AO7" i="5"/>
  <c r="BD19" i="5"/>
  <c r="BD31" i="5"/>
  <c r="BD35" i="5"/>
  <c r="BD39" i="5"/>
  <c r="BD47" i="5"/>
  <c r="BA8" i="5"/>
  <c r="BA16" i="5"/>
  <c r="BA20" i="5"/>
  <c r="BA24" i="5"/>
  <c r="BA28" i="5"/>
  <c r="BA32" i="5"/>
  <c r="BA36" i="5"/>
  <c r="BA40" i="5"/>
  <c r="BA44" i="5"/>
  <c r="BA48" i="5"/>
  <c r="AZ10" i="5"/>
  <c r="AZ14" i="5"/>
  <c r="AZ18" i="5"/>
  <c r="AZ22" i="5"/>
  <c r="AZ26" i="5"/>
  <c r="AZ30" i="5"/>
  <c r="AZ34" i="5"/>
  <c r="AZ38" i="5"/>
  <c r="AZ42" i="5"/>
  <c r="AZ46" i="5"/>
  <c r="AO31" i="4"/>
  <c r="BG22" i="22"/>
  <c r="BG20" i="22"/>
  <c r="BG18" i="22"/>
  <c r="BG16" i="22"/>
  <c r="Z11" i="5"/>
  <c r="Z15" i="5"/>
  <c r="Z19" i="5"/>
  <c r="Z23" i="5"/>
  <c r="Z27" i="5"/>
  <c r="Z31" i="5"/>
  <c r="Z35" i="5"/>
  <c r="Z39" i="5"/>
  <c r="Z43" i="5"/>
  <c r="Z47" i="5"/>
  <c r="AO14" i="5"/>
  <c r="BA9" i="5"/>
  <c r="BA13" i="5"/>
  <c r="BA17" i="5"/>
  <c r="BA21" i="5"/>
  <c r="BA25" i="5"/>
  <c r="BA29" i="5"/>
  <c r="BA33" i="5"/>
  <c r="BA37" i="5"/>
  <c r="BA41" i="5"/>
  <c r="BA45" i="5"/>
  <c r="BA49" i="5"/>
  <c r="N19" i="4"/>
  <c r="AC23" i="4"/>
  <c r="AC31" i="4"/>
  <c r="N35" i="4"/>
  <c r="N39" i="4"/>
  <c r="N43" i="4"/>
  <c r="Z10" i="4"/>
  <c r="Z18" i="4"/>
  <c r="Z30" i="4"/>
  <c r="Z34" i="4"/>
  <c r="Z42" i="4"/>
  <c r="Z46" i="4"/>
  <c r="AO9" i="4"/>
  <c r="AO29" i="4"/>
  <c r="AO37" i="4"/>
  <c r="AO41" i="4"/>
  <c r="AC23" i="5"/>
  <c r="BD18" i="4"/>
  <c r="BG12" i="18"/>
  <c r="N30" i="5"/>
  <c r="Z8" i="5"/>
  <c r="Z12" i="5"/>
  <c r="Z16" i="5"/>
  <c r="Z20" i="5"/>
  <c r="Z24" i="5"/>
  <c r="Z28" i="5"/>
  <c r="Z32" i="5"/>
  <c r="Z36" i="5"/>
  <c r="Z40" i="5"/>
  <c r="Z44" i="5"/>
  <c r="Z48" i="5"/>
  <c r="BD7" i="5"/>
  <c r="AO19" i="5"/>
  <c r="AO23" i="5"/>
  <c r="AO27" i="5"/>
  <c r="AO31" i="5"/>
  <c r="AO35" i="5"/>
  <c r="AO39" i="5"/>
  <c r="AO43" i="5"/>
  <c r="AO47" i="5"/>
  <c r="BA10" i="5"/>
  <c r="BA14" i="5"/>
  <c r="BA18" i="5"/>
  <c r="BA22" i="5"/>
  <c r="BA26" i="5"/>
  <c r="BA30" i="5"/>
  <c r="BA34" i="5"/>
  <c r="BA38" i="5"/>
  <c r="BA42" i="5"/>
  <c r="BA46" i="5"/>
  <c r="N12" i="4"/>
  <c r="AC16" i="4"/>
  <c r="AC24" i="4"/>
  <c r="AC28" i="4"/>
  <c r="AC32" i="4"/>
  <c r="N36" i="4"/>
  <c r="AC44" i="4"/>
  <c r="AC48" i="4"/>
  <c r="Z27" i="4"/>
  <c r="Z31" i="4"/>
  <c r="Z39" i="4"/>
  <c r="AO10" i="4"/>
  <c r="AO14" i="4"/>
  <c r="AO18" i="4"/>
  <c r="AO22" i="4"/>
  <c r="AO26" i="4"/>
  <c r="AO38" i="4"/>
  <c r="AO42" i="4"/>
  <c r="AO46" i="4"/>
  <c r="AN31" i="5"/>
  <c r="Y40" i="5"/>
  <c r="BG31" i="20"/>
  <c r="BG21" i="21"/>
  <c r="BG17" i="22"/>
  <c r="Z9" i="5"/>
  <c r="Z13" i="5"/>
  <c r="Z17" i="5"/>
  <c r="Z21" i="5"/>
  <c r="Z25" i="5"/>
  <c r="Z29" i="5"/>
  <c r="Z33" i="5"/>
  <c r="Z37" i="5"/>
  <c r="Z45" i="5"/>
  <c r="Z49" i="5"/>
  <c r="BD8" i="5"/>
  <c r="AO24" i="5"/>
  <c r="AO36" i="5"/>
  <c r="AO40" i="5"/>
  <c r="AO44" i="5"/>
  <c r="AO48" i="5"/>
  <c r="BA15" i="5"/>
  <c r="BA23" i="5"/>
  <c r="BA39" i="5"/>
  <c r="N9" i="4"/>
  <c r="AC17" i="4"/>
  <c r="N29" i="4"/>
  <c r="AC41" i="4"/>
  <c r="AC45" i="4"/>
  <c r="AC49" i="4"/>
  <c r="Z8" i="4"/>
  <c r="Z12" i="4"/>
  <c r="Z16" i="4"/>
  <c r="Z28" i="4"/>
  <c r="Z32" i="4"/>
  <c r="Z36" i="4"/>
  <c r="Z44" i="4"/>
  <c r="Z48" i="4"/>
  <c r="BD7" i="4"/>
  <c r="BD11" i="4"/>
  <c r="BD15" i="4"/>
  <c r="BD23" i="4"/>
  <c r="BD27" i="4"/>
  <c r="BD35" i="4"/>
  <c r="BD39" i="4"/>
  <c r="BD43" i="4"/>
  <c r="BD47" i="4"/>
  <c r="F52" i="5"/>
  <c r="BG47" i="23"/>
  <c r="N16" i="5"/>
  <c r="N28" i="5"/>
  <c r="AC48" i="5"/>
  <c r="BA12" i="5"/>
  <c r="BD24" i="5"/>
  <c r="N27" i="5"/>
  <c r="AC15" i="5"/>
  <c r="N10" i="5"/>
  <c r="N23" i="5"/>
  <c r="F11" i="5"/>
  <c r="G11" i="5" s="1"/>
  <c r="F27" i="5"/>
  <c r="G27" i="5" s="1"/>
  <c r="F43" i="5"/>
  <c r="G43" i="5" s="1"/>
  <c r="F15" i="5"/>
  <c r="G15" i="5" s="1"/>
  <c r="F31" i="5"/>
  <c r="G31" i="5" s="1"/>
  <c r="F23" i="5"/>
  <c r="G23" i="5" s="1"/>
  <c r="BB18" i="18"/>
  <c r="BC18" i="18" s="1"/>
  <c r="BB42" i="9"/>
  <c r="BC42" i="9" s="1"/>
  <c r="BB38" i="9"/>
  <c r="BC38" i="9" s="1"/>
  <c r="BB26" i="9"/>
  <c r="BC26" i="9" s="1"/>
  <c r="BB18" i="9"/>
  <c r="BC18" i="9" s="1"/>
  <c r="BB14" i="9"/>
  <c r="BC14" i="9" s="1"/>
  <c r="BB10" i="9"/>
  <c r="BC10" i="9" s="1"/>
  <c r="BB48" i="23"/>
  <c r="BC48" i="23" s="1"/>
  <c r="BB43" i="23"/>
  <c r="BC43" i="23" s="1"/>
  <c r="BB38" i="23"/>
  <c r="BC38" i="23" s="1"/>
  <c r="G38" i="4"/>
  <c r="BB36" i="20"/>
  <c r="BC36" i="20" s="1"/>
  <c r="BB27" i="22"/>
  <c r="BC27" i="22" s="1"/>
  <c r="BB24" i="21"/>
  <c r="BC24" i="21" s="1"/>
  <c r="BB16" i="23"/>
  <c r="BC16" i="23" s="1"/>
  <c r="BB16" i="18"/>
  <c r="BC16" i="18" s="1"/>
  <c r="BB12" i="20"/>
  <c r="BC12" i="20" s="1"/>
  <c r="BB8" i="22"/>
  <c r="BC8" i="22" s="1"/>
  <c r="BB8" i="16"/>
  <c r="BC8" i="16" s="1"/>
  <c r="BB7" i="16"/>
  <c r="BC7" i="16" s="1"/>
  <c r="F9" i="5"/>
  <c r="F13" i="5"/>
  <c r="BB17" i="39"/>
  <c r="BC17" i="39" s="1"/>
  <c r="BB25" i="39"/>
  <c r="BC25" i="39" s="1"/>
  <c r="BB29" i="39"/>
  <c r="BC29" i="39" s="1"/>
  <c r="BB37" i="39"/>
  <c r="BC37" i="39" s="1"/>
  <c r="BE49" i="9"/>
  <c r="BF49" i="9" s="1"/>
  <c r="BE45" i="9"/>
  <c r="BF45" i="9" s="1"/>
  <c r="BB37" i="9"/>
  <c r="BC37" i="9" s="1"/>
  <c r="BB29" i="9"/>
  <c r="BC29" i="9" s="1"/>
  <c r="BB25" i="9"/>
  <c r="BC25" i="9" s="1"/>
  <c r="BB46" i="22"/>
  <c r="BC46" i="22" s="1"/>
  <c r="G46" i="4"/>
  <c r="BE45" i="23"/>
  <c r="BF45" i="23" s="1"/>
  <c r="BE41" i="23"/>
  <c r="BF41" i="23" s="1"/>
  <c r="BB40" i="22"/>
  <c r="BC40" i="22" s="1"/>
  <c r="G40" i="4"/>
  <c r="BB36" i="22"/>
  <c r="BC36" i="22" s="1"/>
  <c r="BE34" i="23"/>
  <c r="BF34" i="23" s="1"/>
  <c r="BE32" i="23"/>
  <c r="BF32" i="23" s="1"/>
  <c r="BB27" i="23"/>
  <c r="BC27" i="23" s="1"/>
  <c r="BB25" i="22"/>
  <c r="BC25" i="22" s="1"/>
  <c r="BE12" i="22"/>
  <c r="BF12" i="22" s="1"/>
  <c r="BB10" i="39"/>
  <c r="BC10" i="39" s="1"/>
  <c r="BE14" i="39"/>
  <c r="BF14" i="39" s="1"/>
  <c r="BB18" i="39"/>
  <c r="BC18" i="39" s="1"/>
  <c r="BE22" i="39"/>
  <c r="BF22" i="39" s="1"/>
  <c r="AV26" i="5"/>
  <c r="AW26" i="5" s="1"/>
  <c r="BB30" i="39"/>
  <c r="BC30" i="39" s="1"/>
  <c r="AV42" i="5"/>
  <c r="AW42" i="5" s="1"/>
  <c r="AZ13" i="28"/>
  <c r="BA34" i="4"/>
  <c r="BC42" i="22"/>
  <c r="BC44" i="22"/>
  <c r="BG39" i="21"/>
  <c r="BG35" i="16"/>
  <c r="N17" i="4"/>
  <c r="BC42" i="39"/>
  <c r="BD36" i="5"/>
  <c r="BD40" i="5"/>
  <c r="BD48" i="5"/>
  <c r="BC41" i="39"/>
  <c r="AZ11" i="5"/>
  <c r="AZ15" i="5"/>
  <c r="AZ27" i="5"/>
  <c r="AZ31" i="5"/>
  <c r="AZ35" i="5"/>
  <c r="AZ47" i="5"/>
  <c r="BC28" i="23"/>
  <c r="AN12" i="5"/>
  <c r="BG45" i="18"/>
  <c r="BG43" i="20"/>
  <c r="BG43" i="16"/>
  <c r="BG27" i="20"/>
  <c r="BG49" i="38"/>
  <c r="BG36" i="21"/>
  <c r="BG37" i="23"/>
  <c r="BD41" i="5"/>
  <c r="Y33" i="5"/>
  <c r="Y9" i="5"/>
  <c r="BG19" i="16"/>
  <c r="BG37" i="16"/>
  <c r="BG8" i="16"/>
  <c r="BG25" i="23"/>
  <c r="BG7" i="16"/>
  <c r="BG46" i="18"/>
  <c r="BG49" i="16"/>
  <c r="BG16" i="16"/>
  <c r="BG47" i="20"/>
  <c r="BG35" i="20"/>
  <c r="BG40" i="9"/>
  <c r="BB9" i="23"/>
  <c r="BC9" i="23" s="1"/>
  <c r="BC32" i="23"/>
  <c r="BB14" i="39"/>
  <c r="BC14" i="39" s="1"/>
  <c r="BE30" i="39"/>
  <c r="BF30" i="39" s="1"/>
  <c r="N26" i="4"/>
  <c r="BE18" i="39"/>
  <c r="BF18" i="39" s="1"/>
  <c r="BE10" i="39"/>
  <c r="BF10" i="39" s="1"/>
  <c r="BB9" i="18"/>
  <c r="BC9" i="18" s="1"/>
  <c r="BB15" i="16"/>
  <c r="BC15" i="16" s="1"/>
  <c r="BG7" i="20"/>
  <c r="BG49" i="23"/>
  <c r="BB30" i="23"/>
  <c r="BC30" i="23" s="1"/>
  <c r="BG22" i="23"/>
  <c r="AZ23" i="5"/>
  <c r="AZ39" i="5"/>
  <c r="AV10" i="5"/>
  <c r="AW10" i="5" s="1"/>
  <c r="AV14" i="5"/>
  <c r="AW14" i="5" s="1"/>
  <c r="AV18" i="5"/>
  <c r="AW18" i="5" s="1"/>
  <c r="AV22" i="5"/>
  <c r="AW22" i="5" s="1"/>
  <c r="AV30" i="5"/>
  <c r="AW30" i="5" s="1"/>
  <c r="AV34" i="5"/>
  <c r="AW34" i="5" s="1"/>
  <c r="AV38" i="5"/>
  <c r="AW38" i="5" s="1"/>
  <c r="BB22" i="39"/>
  <c r="BC22" i="39" s="1"/>
  <c r="BC24" i="38"/>
  <c r="BC17" i="21"/>
  <c r="BC19" i="21"/>
  <c r="BC43" i="21"/>
  <c r="BB13" i="22"/>
  <c r="BC13" i="22" s="1"/>
  <c r="BE42" i="39"/>
  <c r="BF42" i="39" s="1"/>
  <c r="AC42" i="4"/>
  <c r="BB46" i="9"/>
  <c r="BC46" i="9" s="1"/>
  <c r="BG36" i="16"/>
  <c r="BB34" i="16"/>
  <c r="BC34" i="16" s="1"/>
  <c r="BG45" i="20"/>
  <c r="BG37" i="39"/>
  <c r="BG33" i="39"/>
  <c r="BG25" i="39"/>
  <c r="BG23" i="39"/>
  <c r="BG21" i="39"/>
  <c r="BG17" i="39"/>
  <c r="BG15" i="39"/>
  <c r="AC27" i="5"/>
  <c r="N15" i="5"/>
  <c r="BC15" i="23"/>
  <c r="BB47" i="22"/>
  <c r="BC47" i="22" s="1"/>
  <c r="BG13" i="16"/>
  <c r="BG27" i="23"/>
  <c r="BB49" i="22"/>
  <c r="BC49" i="22" s="1"/>
  <c r="BE7" i="23"/>
  <c r="BF7" i="23" s="1"/>
  <c r="BB8" i="23"/>
  <c r="BC8" i="23" s="1"/>
  <c r="BE15" i="23"/>
  <c r="BF15" i="23" s="1"/>
  <c r="BB37" i="22"/>
  <c r="BC37" i="22" s="1"/>
  <c r="BB22" i="22"/>
  <c r="BC22" i="22" s="1"/>
  <c r="BB26" i="22"/>
  <c r="BC26" i="22" s="1"/>
  <c r="BE41" i="9"/>
  <c r="BF41" i="9" s="1"/>
  <c r="BB33" i="9"/>
  <c r="BC33" i="9" s="1"/>
  <c r="BB21" i="9"/>
  <c r="BC21" i="9" s="1"/>
  <c r="BB13" i="9"/>
  <c r="BC13" i="9" s="1"/>
  <c r="BB9" i="9"/>
  <c r="BC9" i="9" s="1"/>
  <c r="BE8" i="23"/>
  <c r="BF8" i="23" s="1"/>
  <c r="BB13" i="23"/>
  <c r="BC13" i="23" s="1"/>
  <c r="BE27" i="23"/>
  <c r="BF27" i="23" s="1"/>
  <c r="BE22" i="22"/>
  <c r="BF22" i="22" s="1"/>
  <c r="BB7" i="23"/>
  <c r="BC7" i="23" s="1"/>
  <c r="BE13" i="23"/>
  <c r="BF13" i="23" s="1"/>
  <c r="BB12" i="22"/>
  <c r="BC12" i="22" s="1"/>
  <c r="BB8" i="9"/>
  <c r="BC8" i="9" s="1"/>
  <c r="AV28" i="5"/>
  <c r="BB21" i="21"/>
  <c r="BC21" i="21" s="1"/>
  <c r="BB30" i="16"/>
  <c r="BC30" i="16" s="1"/>
  <c r="AS7" i="5"/>
  <c r="AT7" i="5" s="1"/>
  <c r="BB36" i="21"/>
  <c r="BC36" i="21" s="1"/>
  <c r="AV46" i="5"/>
  <c r="AW46" i="5" s="1"/>
  <c r="BB33" i="20"/>
  <c r="BC33" i="20" s="1"/>
  <c r="BB23" i="20"/>
  <c r="BC23" i="20" s="1"/>
  <c r="BE17" i="20"/>
  <c r="BF17" i="20" s="1"/>
  <c r="BE22" i="21"/>
  <c r="BF22" i="21" s="1"/>
  <c r="BB16" i="16"/>
  <c r="BC16" i="16" s="1"/>
  <c r="BE12" i="21"/>
  <c r="BF12" i="21" s="1"/>
  <c r="BB31" i="38"/>
  <c r="BC31" i="38" s="1"/>
  <c r="AZ52" i="18"/>
  <c r="AH9" i="28"/>
  <c r="BC21" i="22"/>
  <c r="BG21" i="16"/>
  <c r="BG39" i="20"/>
  <c r="AS44" i="5"/>
  <c r="AT44" i="5" s="1"/>
  <c r="BC31" i="22"/>
  <c r="BG48" i="18"/>
  <c r="BG26" i="16"/>
  <c r="BG23" i="20"/>
  <c r="BG38" i="23"/>
  <c r="BG38" i="21"/>
  <c r="BG47" i="18"/>
  <c r="BG33" i="38"/>
  <c r="BB40" i="23"/>
  <c r="BC40" i="23" s="1"/>
  <c r="BB32" i="9"/>
  <c r="BC32" i="9" s="1"/>
  <c r="BB24" i="9"/>
  <c r="BC24" i="9" s="1"/>
  <c r="BB16" i="9"/>
  <c r="BC16" i="9" s="1"/>
  <c r="BB46" i="23"/>
  <c r="BC46" i="23" s="1"/>
  <c r="BB42" i="23"/>
  <c r="BC42" i="23" s="1"/>
  <c r="BB12" i="23"/>
  <c r="BC12" i="23" s="1"/>
  <c r="BB39" i="39"/>
  <c r="BC39" i="39" s="1"/>
  <c r="AM47" i="5"/>
  <c r="AN47" i="5" s="1"/>
  <c r="BB36" i="9"/>
  <c r="BC36" i="9" s="1"/>
  <c r="BB28" i="9"/>
  <c r="BC28" i="9" s="1"/>
  <c r="BB20" i="9"/>
  <c r="BC20" i="9" s="1"/>
  <c r="BB12" i="9"/>
  <c r="BC12" i="9" s="1"/>
  <c r="BE25" i="23"/>
  <c r="BF25" i="23" s="1"/>
  <c r="BB22" i="23"/>
  <c r="BC22" i="23" s="1"/>
  <c r="BB21" i="23"/>
  <c r="BC21" i="23" s="1"/>
  <c r="BB18" i="22"/>
  <c r="BC18" i="22" s="1"/>
  <c r="BB15" i="39"/>
  <c r="BC15" i="39" s="1"/>
  <c r="AS15" i="5"/>
  <c r="AT15" i="5" s="1"/>
  <c r="BB19" i="39"/>
  <c r="BC19" i="39" s="1"/>
  <c r="BE27" i="39"/>
  <c r="BF27" i="39" s="1"/>
  <c r="BB35" i="39"/>
  <c r="BC35" i="39" s="1"/>
  <c r="BB29" i="22"/>
  <c r="BC29" i="22" s="1"/>
  <c r="BB11" i="22"/>
  <c r="BC11" i="22" s="1"/>
  <c r="BE19" i="22"/>
  <c r="BF19" i="22" s="1"/>
  <c r="AS39" i="5"/>
  <c r="AT39" i="5" s="1"/>
  <c r="BB44" i="39"/>
  <c r="BC44" i="39" s="1"/>
  <c r="AS24" i="5"/>
  <c r="AT24" i="5" s="1"/>
  <c r="BE32" i="22"/>
  <c r="BF32" i="22" s="1"/>
  <c r="AM13" i="5"/>
  <c r="AN13" i="5" s="1"/>
  <c r="BE21" i="39"/>
  <c r="BF21" i="39" s="1"/>
  <c r="BE45" i="39"/>
  <c r="BF45" i="39" s="1"/>
  <c r="BE49" i="39"/>
  <c r="BF49" i="39" s="1"/>
  <c r="BE43" i="22"/>
  <c r="BF43" i="22" s="1"/>
  <c r="AS35" i="5"/>
  <c r="AT35" i="5" s="1"/>
  <c r="BB20" i="23"/>
  <c r="BC20" i="23" s="1"/>
  <c r="BC21" i="16"/>
  <c r="BB45" i="20"/>
  <c r="BC45" i="20" s="1"/>
  <c r="BB31" i="21"/>
  <c r="BC31" i="21" s="1"/>
  <c r="BB47" i="16"/>
  <c r="BC47" i="16" s="1"/>
  <c r="BB44" i="18"/>
  <c r="BC44" i="18" s="1"/>
  <c r="BE31" i="18"/>
  <c r="BF31" i="18" s="1"/>
  <c r="BE25" i="18"/>
  <c r="BF25" i="18" s="1"/>
  <c r="BB34" i="38"/>
  <c r="BC34" i="38" s="1"/>
  <c r="BB15" i="21"/>
  <c r="BC15" i="21" s="1"/>
  <c r="BB8" i="20"/>
  <c r="BC8" i="20" s="1"/>
  <c r="BB36" i="38"/>
  <c r="BC36" i="38" s="1"/>
  <c r="BE32" i="21"/>
  <c r="BF32" i="21" s="1"/>
  <c r="AM10" i="5"/>
  <c r="AN10" i="5" s="1"/>
  <c r="AM30" i="5"/>
  <c r="AN30" i="5" s="1"/>
  <c r="AS11" i="5"/>
  <c r="AT11" i="5" s="1"/>
  <c r="BC30" i="21"/>
  <c r="BC20" i="21"/>
  <c r="O14" i="28"/>
  <c r="BG31" i="16"/>
  <c r="BG8" i="23"/>
  <c r="AM53" i="38"/>
  <c r="BC23" i="21"/>
  <c r="BC28" i="21"/>
  <c r="BC35" i="21"/>
  <c r="BC46" i="39"/>
  <c r="BC20" i="38"/>
  <c r="AM43" i="5"/>
  <c r="AN43" i="5" s="1"/>
  <c r="AM21" i="5"/>
  <c r="AN21" i="5" s="1"/>
  <c r="BD46" i="4"/>
  <c r="BG31" i="18"/>
  <c r="BC37" i="16"/>
  <c r="BC36" i="16"/>
  <c r="BG30" i="20"/>
  <c r="BD48" i="4"/>
  <c r="BA8" i="4"/>
  <c r="BA12" i="4"/>
  <c r="BA16" i="4"/>
  <c r="BA20" i="4"/>
  <c r="BA24" i="4"/>
  <c r="BA28" i="4"/>
  <c r="BA32" i="4"/>
  <c r="BA36" i="4"/>
  <c r="BA40" i="4"/>
  <c r="BA44" i="4"/>
  <c r="BA48" i="4"/>
  <c r="AM28" i="5"/>
  <c r="AN28" i="5" s="1"/>
  <c r="AM44" i="5"/>
  <c r="AN44" i="5" s="1"/>
  <c r="BC33" i="21"/>
  <c r="AM42" i="5"/>
  <c r="AN42" i="5" s="1"/>
  <c r="AM26" i="5"/>
  <c r="AN26" i="5" s="1"/>
  <c r="AM45" i="5"/>
  <c r="AN45" i="5" s="1"/>
  <c r="AM49" i="5"/>
  <c r="AN49" i="5" s="1"/>
  <c r="BF34" i="39"/>
  <c r="BD44" i="5"/>
  <c r="BG23" i="18"/>
  <c r="BG11" i="18"/>
  <c r="BG44" i="16"/>
  <c r="BG29" i="16"/>
  <c r="N48" i="5"/>
  <c r="AM20" i="5"/>
  <c r="AN20" i="5" s="1"/>
  <c r="AM24" i="5"/>
  <c r="AN24" i="5" s="1"/>
  <c r="AM36" i="5"/>
  <c r="AN36" i="5" s="1"/>
  <c r="AM40" i="5"/>
  <c r="AN40" i="5" s="1"/>
  <c r="AM48" i="5"/>
  <c r="AN48" i="5" s="1"/>
  <c r="BE37" i="39"/>
  <c r="BF37" i="39" s="1"/>
  <c r="AM8" i="5"/>
  <c r="AN8" i="5" s="1"/>
  <c r="AM14" i="5"/>
  <c r="AN14" i="5" s="1"/>
  <c r="AM7" i="5"/>
  <c r="AN7" i="5" s="1"/>
  <c r="AM38" i="5"/>
  <c r="AN38" i="5" s="1"/>
  <c r="AM34" i="5"/>
  <c r="AN34" i="5" s="1"/>
  <c r="AM16" i="5"/>
  <c r="AN16" i="5" s="1"/>
  <c r="AM18" i="5"/>
  <c r="AN18" i="5" s="1"/>
  <c r="AM22" i="5"/>
  <c r="AN22" i="5" s="1"/>
  <c r="AM32" i="5"/>
  <c r="AN32" i="5" s="1"/>
  <c r="AM46" i="5"/>
  <c r="AN46" i="5" s="1"/>
  <c r="BE9" i="18"/>
  <c r="BF9" i="18" s="1"/>
  <c r="BG7" i="23"/>
  <c r="BG37" i="18"/>
  <c r="BG33" i="16"/>
  <c r="BG31" i="21"/>
  <c r="BG40" i="21"/>
  <c r="AP10" i="28"/>
  <c r="BG40" i="18"/>
  <c r="BG44" i="18"/>
  <c r="BG48" i="16"/>
  <c r="BG15" i="21"/>
  <c r="BG19" i="21"/>
  <c r="BG7" i="39"/>
  <c r="BG35" i="22"/>
  <c r="N47" i="5"/>
  <c r="AC39" i="5"/>
  <c r="N35" i="5"/>
  <c r="N11" i="5"/>
  <c r="BD10" i="4"/>
  <c r="BA22" i="4"/>
  <c r="BA30" i="4"/>
  <c r="BD38" i="4"/>
  <c r="BG39" i="16"/>
  <c r="BE10" i="22"/>
  <c r="BF10" i="22" s="1"/>
  <c r="BE45" i="22"/>
  <c r="BF45" i="22" s="1"/>
  <c r="AJ52" i="39"/>
  <c r="BE12" i="16"/>
  <c r="BF12" i="16" s="1"/>
  <c r="AO49" i="5"/>
  <c r="BD49" i="5"/>
  <c r="Y25" i="5"/>
  <c r="BG8" i="39"/>
  <c r="BE27" i="16"/>
  <c r="BF27" i="16" s="1"/>
  <c r="BE8" i="16"/>
  <c r="BF8" i="16" s="1"/>
  <c r="N33" i="4"/>
  <c r="AC33" i="4"/>
  <c r="BC33" i="39"/>
  <c r="AC12" i="4"/>
  <c r="BD37" i="5"/>
  <c r="BG28" i="20"/>
  <c r="BE33" i="23"/>
  <c r="BF33" i="23" s="1"/>
  <c r="AC35" i="5"/>
  <c r="BG43" i="39"/>
  <c r="AO21" i="5"/>
  <c r="BD21" i="5"/>
  <c r="Y41" i="5"/>
  <c r="BG43" i="18"/>
  <c r="BG11" i="20"/>
  <c r="BG38" i="39"/>
  <c r="BA18" i="4"/>
  <c r="BA26" i="4"/>
  <c r="BD26" i="4"/>
  <c r="BD42" i="4"/>
  <c r="BE41" i="39"/>
  <c r="BF41" i="39" s="1"/>
  <c r="BD32" i="4"/>
  <c r="BG27" i="21"/>
  <c r="BG24" i="23"/>
  <c r="BG18" i="23"/>
  <c r="BG10" i="23"/>
  <c r="BG31" i="22"/>
  <c r="AZ11" i="28"/>
  <c r="BG49" i="18"/>
  <c r="BG36" i="18"/>
  <c r="BG45" i="16"/>
  <c r="AC36" i="5"/>
  <c r="AX53" i="4"/>
  <c r="M45" i="5"/>
  <c r="AZ10" i="28"/>
  <c r="BG41" i="18"/>
  <c r="BG34" i="20"/>
  <c r="BG20" i="20"/>
  <c r="BG15" i="23"/>
  <c r="BG34" i="22"/>
  <c r="BG32" i="22"/>
  <c r="BG12" i="22"/>
  <c r="BG10" i="22"/>
  <c r="BD14" i="4"/>
  <c r="BD22" i="4"/>
  <c r="BD30" i="4"/>
  <c r="BA10" i="4"/>
  <c r="BA14" i="4"/>
  <c r="BA38" i="4"/>
  <c r="BA42" i="4"/>
  <c r="BA46" i="4"/>
  <c r="AG12" i="5"/>
  <c r="AH12" i="5" s="1"/>
  <c r="AG40" i="5"/>
  <c r="AH40" i="5" s="1"/>
  <c r="AG25" i="5"/>
  <c r="AH25" i="5" s="1"/>
  <c r="AG33" i="5"/>
  <c r="AH33" i="5" s="1"/>
  <c r="AG11" i="5"/>
  <c r="AH11" i="5" s="1"/>
  <c r="AG35" i="5"/>
  <c r="AH35" i="5" s="1"/>
  <c r="AG7" i="5"/>
  <c r="AG16" i="5"/>
  <c r="AH16" i="5" s="1"/>
  <c r="AG48" i="5"/>
  <c r="AH48" i="5" s="1"/>
  <c r="BE36" i="23"/>
  <c r="BF36" i="23" s="1"/>
  <c r="BE46" i="16"/>
  <c r="BF46" i="16" s="1"/>
  <c r="BE32" i="18"/>
  <c r="BF32" i="18" s="1"/>
  <c r="BE31" i="16"/>
  <c r="BF31" i="16" s="1"/>
  <c r="BE26" i="16"/>
  <c r="BF26" i="16" s="1"/>
  <c r="BE24" i="20"/>
  <c r="BF24" i="20" s="1"/>
  <c r="BG43" i="9"/>
  <c r="BG23" i="16"/>
  <c r="BG43" i="21"/>
  <c r="BG46" i="21"/>
  <c r="BG47" i="21"/>
  <c r="BG41" i="23"/>
  <c r="BG11" i="22"/>
  <c r="BG31" i="38"/>
  <c r="BG19" i="38"/>
  <c r="BG17" i="38"/>
  <c r="N7" i="5"/>
  <c r="V49" i="5"/>
  <c r="AZ8" i="5"/>
  <c r="AZ12" i="5"/>
  <c r="AZ16" i="5"/>
  <c r="AZ20" i="5"/>
  <c r="AZ28" i="5"/>
  <c r="AZ32" i="5"/>
  <c r="AZ36" i="5"/>
  <c r="AZ40" i="5"/>
  <c r="AZ44" i="5"/>
  <c r="AZ48" i="5"/>
  <c r="BD13" i="4"/>
  <c r="BD17" i="4"/>
  <c r="BA21" i="4"/>
  <c r="BD25" i="4"/>
  <c r="BA29" i="4"/>
  <c r="BA33" i="4"/>
  <c r="BA37" i="4"/>
  <c r="BD45" i="4"/>
  <c r="BG41" i="16"/>
  <c r="BG33" i="20"/>
  <c r="N12" i="5"/>
  <c r="V20" i="5"/>
  <c r="AN9" i="28"/>
  <c r="AP8" i="28"/>
  <c r="N7" i="28"/>
  <c r="BG15" i="20"/>
  <c r="X37" i="5"/>
  <c r="Y37" i="5" s="1"/>
  <c r="X45" i="5"/>
  <c r="Y45" i="5" s="1"/>
  <c r="X49" i="5"/>
  <c r="Y49" i="5" s="1"/>
  <c r="BB13" i="28"/>
  <c r="AH11" i="28"/>
  <c r="BG11" i="16"/>
  <c r="X13" i="5"/>
  <c r="Y13" i="5" s="1"/>
  <c r="X12" i="5"/>
  <c r="Y12" i="5" s="1"/>
  <c r="X16" i="5"/>
  <c r="Y16" i="5" s="1"/>
  <c r="X28" i="5"/>
  <c r="Y28" i="5" s="1"/>
  <c r="X44" i="5"/>
  <c r="Y44" i="5" s="1"/>
  <c r="X48" i="5"/>
  <c r="Y48" i="5" s="1"/>
  <c r="X35" i="5"/>
  <c r="Y35" i="5" s="1"/>
  <c r="X47" i="5"/>
  <c r="Y47" i="5" s="1"/>
  <c r="X31" i="5"/>
  <c r="Y31" i="5" s="1"/>
  <c r="X15" i="5"/>
  <c r="Y15" i="5" s="1"/>
  <c r="X23" i="5"/>
  <c r="Y23" i="5" s="1"/>
  <c r="X8" i="5"/>
  <c r="X19" i="5"/>
  <c r="Y19" i="5" s="1"/>
  <c r="X36" i="5"/>
  <c r="Y36" i="5" s="1"/>
  <c r="X32" i="5"/>
  <c r="Y32" i="5" s="1"/>
  <c r="AC8" i="5"/>
  <c r="N8" i="5"/>
  <c r="N11" i="4"/>
  <c r="AC11" i="4"/>
  <c r="BD19" i="4"/>
  <c r="AO19" i="4"/>
  <c r="BD41" i="4"/>
  <c r="BA41" i="4"/>
  <c r="BA49" i="4"/>
  <c r="BD49" i="4"/>
  <c r="U26" i="5"/>
  <c r="V26" i="5" s="1"/>
  <c r="U38" i="5"/>
  <c r="V38" i="5" s="1"/>
  <c r="AO27" i="4"/>
  <c r="N32" i="5"/>
  <c r="AC43" i="4"/>
  <c r="AC12" i="5"/>
  <c r="BG23" i="23"/>
  <c r="N20" i="5"/>
  <c r="AC20" i="5"/>
  <c r="BD12" i="5"/>
  <c r="AO12" i="5"/>
  <c r="AO16" i="5"/>
  <c r="BD16" i="5"/>
  <c r="AO20" i="5"/>
  <c r="BD20" i="5"/>
  <c r="AO28" i="5"/>
  <c r="BD28" i="5"/>
  <c r="AO32" i="5"/>
  <c r="BD32" i="5"/>
  <c r="BD37" i="4"/>
  <c r="BG28" i="16"/>
  <c r="AC28" i="5"/>
  <c r="N36" i="5"/>
  <c r="BG21" i="20"/>
  <c r="BG41" i="38"/>
  <c r="BG39" i="38"/>
  <c r="BG37" i="38"/>
  <c r="BG35" i="38"/>
  <c r="BG29" i="38"/>
  <c r="BG27" i="38"/>
  <c r="BG25" i="38"/>
  <c r="BG23" i="38"/>
  <c r="BG21" i="38"/>
  <c r="BG15" i="38"/>
  <c r="BG13" i="38"/>
  <c r="BG11" i="38"/>
  <c r="BG9" i="38"/>
  <c r="BG45" i="39"/>
  <c r="N9" i="28"/>
  <c r="BG31" i="9"/>
  <c r="BG7" i="18"/>
  <c r="BC49" i="16"/>
  <c r="BC13" i="16"/>
  <c r="BC41" i="23"/>
  <c r="BG16" i="23"/>
  <c r="AW13" i="28"/>
  <c r="BG42" i="21"/>
  <c r="BG44" i="21"/>
  <c r="BG49" i="21"/>
  <c r="N53" i="23"/>
  <c r="BG35" i="23"/>
  <c r="BG15" i="22"/>
  <c r="BG41" i="22"/>
  <c r="BG47" i="22"/>
  <c r="BG43" i="38"/>
  <c r="BG48" i="39"/>
  <c r="BG41" i="39"/>
  <c r="AI53" i="5"/>
  <c r="AI14" i="28" s="1"/>
  <c r="AK14" i="28" s="1"/>
  <c r="N31" i="5"/>
  <c r="AW11" i="28"/>
  <c r="BG20" i="18"/>
  <c r="BG15" i="18"/>
  <c r="BG42" i="18"/>
  <c r="BG25" i="20"/>
  <c r="BG35" i="21"/>
  <c r="V25" i="5"/>
  <c r="R10" i="5"/>
  <c r="S10" i="5" s="1"/>
  <c r="BG31" i="23"/>
  <c r="BG27" i="22"/>
  <c r="BG39" i="22"/>
  <c r="BG43" i="22"/>
  <c r="BG49" i="22"/>
  <c r="BD53" i="38"/>
  <c r="AC22" i="5"/>
  <c r="N22" i="5"/>
  <c r="N40" i="5"/>
  <c r="AC40" i="5"/>
  <c r="N24" i="5"/>
  <c r="AC24" i="5"/>
  <c r="R53" i="23"/>
  <c r="R12" i="28" s="1"/>
  <c r="S12" i="28" s="1"/>
  <c r="BD9" i="4"/>
  <c r="BA9" i="4"/>
  <c r="R38" i="5"/>
  <c r="R43" i="5"/>
  <c r="S43" i="5" s="1"/>
  <c r="Y42" i="5"/>
  <c r="Y30" i="5"/>
  <c r="BA25" i="4"/>
  <c r="BA13" i="4"/>
  <c r="BA45" i="4"/>
  <c r="BG7" i="38"/>
  <c r="BD31" i="4"/>
  <c r="AP14" i="28"/>
  <c r="BC49" i="9"/>
  <c r="AC42" i="5"/>
  <c r="N42" i="5"/>
  <c r="AZ53" i="23"/>
  <c r="BC48" i="38"/>
  <c r="BF26" i="39"/>
  <c r="R42" i="5"/>
  <c r="S42" i="5" s="1"/>
  <c r="AO15" i="4"/>
  <c r="AO39" i="4"/>
  <c r="AO47" i="4"/>
  <c r="AC19" i="4"/>
  <c r="BD29" i="4"/>
  <c r="BD33" i="4"/>
  <c r="BD14" i="5"/>
  <c r="AK8" i="28"/>
  <c r="AO8" i="28"/>
  <c r="BG16" i="18"/>
  <c r="BG37" i="22"/>
  <c r="BG45" i="22"/>
  <c r="BF38" i="39"/>
  <c r="R14" i="5"/>
  <c r="BA17" i="4"/>
  <c r="AO11" i="4"/>
  <c r="BD21" i="4"/>
  <c r="AO7" i="4"/>
  <c r="BG38" i="16"/>
  <c r="BG37" i="20"/>
  <c r="BG41" i="20"/>
  <c r="BC41" i="9"/>
  <c r="BG30" i="21"/>
  <c r="BG24" i="21"/>
  <c r="BG27" i="18"/>
  <c r="BG39" i="18"/>
  <c r="BG17" i="16"/>
  <c r="BG40" i="16"/>
  <c r="BG13" i="20"/>
  <c r="BG19" i="20"/>
  <c r="BG23" i="21"/>
  <c r="BG32" i="18"/>
  <c r="BG16" i="20"/>
  <c r="BG28" i="22"/>
  <c r="BG26" i="22"/>
  <c r="BG14" i="22"/>
  <c r="BG8" i="22"/>
  <c r="BG38" i="18"/>
  <c r="BG15" i="16"/>
  <c r="BG27" i="16"/>
  <c r="BG42" i="16"/>
  <c r="BG47" i="16"/>
  <c r="BG11" i="21"/>
  <c r="BG19" i="23"/>
  <c r="AW10" i="28"/>
  <c r="AZ9" i="28"/>
  <c r="AH8" i="28"/>
  <c r="BG35" i="9"/>
  <c r="BG7" i="21"/>
  <c r="AO53" i="23"/>
  <c r="AC53" i="23"/>
  <c r="BG19" i="18"/>
  <c r="BG35" i="18"/>
  <c r="BG9" i="16"/>
  <c r="BG46" i="16"/>
  <c r="BG17" i="20"/>
  <c r="BG41" i="21"/>
  <c r="BG11" i="23"/>
  <c r="BG29" i="20"/>
  <c r="BG49" i="20"/>
  <c r="BG37" i="21"/>
  <c r="BG45" i="21"/>
  <c r="BG39" i="23"/>
  <c r="BG9" i="22"/>
  <c r="BG19" i="22"/>
  <c r="BG45" i="38"/>
  <c r="BG47" i="39"/>
  <c r="BG39" i="39"/>
  <c r="BG35" i="39"/>
  <c r="BG29" i="39"/>
  <c r="BG27" i="39"/>
  <c r="BG19" i="39"/>
  <c r="BG13" i="39"/>
  <c r="BG11" i="39"/>
  <c r="BG9" i="39"/>
  <c r="AC7" i="5"/>
  <c r="AC31" i="5"/>
  <c r="AN27" i="5"/>
  <c r="AY53" i="5"/>
  <c r="AZ29" i="5"/>
  <c r="AZ33" i="5"/>
  <c r="AZ49" i="5"/>
  <c r="W53" i="4"/>
  <c r="AI53" i="4"/>
  <c r="AL53" i="4"/>
  <c r="AR53" i="4"/>
  <c r="AU53" i="4"/>
  <c r="R24" i="5"/>
  <c r="S24" i="5" s="1"/>
  <c r="R28" i="5"/>
  <c r="AC47" i="5"/>
  <c r="AC46" i="5"/>
  <c r="BG13" i="23"/>
  <c r="BG21" i="23"/>
  <c r="BG42" i="23"/>
  <c r="BG43" i="23"/>
  <c r="N53" i="22"/>
  <c r="AO53" i="22"/>
  <c r="BG13" i="22"/>
  <c r="BG23" i="22"/>
  <c r="BG47" i="38"/>
  <c r="BG14" i="39"/>
  <c r="AC21" i="5"/>
  <c r="AC37" i="5"/>
  <c r="AL53" i="5"/>
  <c r="AL14" i="28" s="1"/>
  <c r="AL15" i="28" s="1"/>
  <c r="AU53" i="5"/>
  <c r="AU14" i="28" s="1"/>
  <c r="AW14" i="28" s="1"/>
  <c r="AC44" i="5"/>
  <c r="N39" i="5"/>
  <c r="AC16" i="5"/>
  <c r="R11" i="5"/>
  <c r="S11" i="5" s="1"/>
  <c r="R39" i="5"/>
  <c r="S39" i="5" s="1"/>
  <c r="R12" i="5"/>
  <c r="S12" i="5" s="1"/>
  <c r="R23" i="5"/>
  <c r="S23" i="5" s="1"/>
  <c r="R36" i="5"/>
  <c r="R33" i="5"/>
  <c r="S33" i="5" s="1"/>
  <c r="R41" i="5"/>
  <c r="R22" i="5"/>
  <c r="S22" i="5" s="1"/>
  <c r="R31" i="5"/>
  <c r="R53" i="22"/>
  <c r="R13" i="28" s="1"/>
  <c r="S13" i="28" s="1"/>
  <c r="R53" i="20"/>
  <c r="R10" i="28" s="1"/>
  <c r="S10" i="28" s="1"/>
  <c r="R16" i="5"/>
  <c r="S16" i="5" s="1"/>
  <c r="R8" i="5"/>
  <c r="S8" i="5" s="1"/>
  <c r="R15" i="5"/>
  <c r="S15" i="5" s="1"/>
  <c r="R35" i="5"/>
  <c r="S35" i="5" s="1"/>
  <c r="R32" i="5"/>
  <c r="S32" i="5" s="1"/>
  <c r="R53" i="21"/>
  <c r="R11" i="28" s="1"/>
  <c r="S11" i="28" s="1"/>
  <c r="R19" i="5"/>
  <c r="S19" i="5" s="1"/>
  <c r="R47" i="5"/>
  <c r="S47" i="5" s="1"/>
  <c r="BA9" i="28"/>
  <c r="AT9" i="28"/>
  <c r="N45" i="5"/>
  <c r="AC45" i="5"/>
  <c r="AC38" i="5"/>
  <c r="N38" i="5"/>
  <c r="BD24" i="4"/>
  <c r="AO24" i="4"/>
  <c r="AY53" i="4"/>
  <c r="AZ53" i="21"/>
  <c r="N19" i="5"/>
  <c r="AC19" i="5"/>
  <c r="AC18" i="5"/>
  <c r="N18" i="5"/>
  <c r="N13" i="5"/>
  <c r="AC13" i="5"/>
  <c r="AC11" i="5"/>
  <c r="AZ52" i="39"/>
  <c r="AO48" i="4"/>
  <c r="N24" i="4"/>
  <c r="AZ9" i="5"/>
  <c r="BD20" i="4"/>
  <c r="BD36" i="4"/>
  <c r="BD40" i="4"/>
  <c r="BD44" i="4"/>
  <c r="BG48" i="9"/>
  <c r="BG47" i="9"/>
  <c r="BC17" i="9"/>
  <c r="AC53" i="9"/>
  <c r="BG30" i="22"/>
  <c r="BG24" i="22"/>
  <c r="AC53" i="22"/>
  <c r="BG7" i="22"/>
  <c r="AH7" i="28"/>
  <c r="AH15" i="28" s="1"/>
  <c r="AO7" i="28"/>
  <c r="N46" i="5"/>
  <c r="AC26" i="5"/>
  <c r="N26" i="5"/>
  <c r="N9" i="5"/>
  <c r="AC9" i="5"/>
  <c r="AC8" i="4"/>
  <c r="N8" i="4"/>
  <c r="N20" i="4"/>
  <c r="AC20" i="4"/>
  <c r="AO8" i="4"/>
  <c r="AF53" i="4"/>
  <c r="BD8" i="4"/>
  <c r="AO12" i="4"/>
  <c r="BD12" i="4"/>
  <c r="BD28" i="4"/>
  <c r="AO28" i="4"/>
  <c r="AZ53" i="22"/>
  <c r="AC36" i="4"/>
  <c r="BA13" i="28"/>
  <c r="BG42" i="9"/>
  <c r="BD53" i="9"/>
  <c r="AO53" i="21"/>
  <c r="AO53" i="38"/>
  <c r="BG49" i="39"/>
  <c r="N17" i="5"/>
  <c r="AC17" i="5"/>
  <c r="N25" i="5"/>
  <c r="AC25" i="5"/>
  <c r="N29" i="5"/>
  <c r="AC29" i="5"/>
  <c r="N33" i="5"/>
  <c r="AC33" i="5"/>
  <c r="N41" i="5"/>
  <c r="AC41" i="5"/>
  <c r="N49" i="5"/>
  <c r="AC49" i="5"/>
  <c r="Z41" i="5"/>
  <c r="AO9" i="5"/>
  <c r="BD9" i="5"/>
  <c r="AO13" i="5"/>
  <c r="BD13" i="5"/>
  <c r="AO17" i="5"/>
  <c r="BD17" i="5"/>
  <c r="AO25" i="5"/>
  <c r="BD25" i="5"/>
  <c r="AO29" i="5"/>
  <c r="BD29" i="5"/>
  <c r="AO33" i="5"/>
  <c r="BD33" i="5"/>
  <c r="AO45" i="5"/>
  <c r="BD45" i="5"/>
  <c r="AZ17" i="5"/>
  <c r="AZ21" i="5"/>
  <c r="AZ25" i="5"/>
  <c r="AZ37" i="5"/>
  <c r="AZ41" i="5"/>
  <c r="AZ45" i="5"/>
  <c r="Y17" i="5"/>
  <c r="Y21" i="5"/>
  <c r="BF46" i="39"/>
  <c r="BG34" i="16"/>
  <c r="BG24" i="16"/>
  <c r="BG20" i="16"/>
  <c r="BG12" i="16"/>
  <c r="BG10" i="16"/>
  <c r="AO53" i="16"/>
  <c r="AC53" i="16"/>
  <c r="Z53" i="21"/>
  <c r="N53" i="21"/>
  <c r="BC47" i="23"/>
  <c r="BG28" i="23"/>
  <c r="BG26" i="23"/>
  <c r="BG20" i="23"/>
  <c r="BG14" i="23"/>
  <c r="BG12" i="23"/>
  <c r="Z53" i="23"/>
  <c r="AO13" i="28"/>
  <c r="BC26" i="39"/>
  <c r="AX53" i="5"/>
  <c r="AX14" i="28" s="1"/>
  <c r="AX15" i="28" s="1"/>
  <c r="AP13" i="28"/>
  <c r="BG45" i="9"/>
  <c r="BG9" i="20"/>
  <c r="AC34" i="5"/>
  <c r="N34" i="5"/>
  <c r="AO10" i="5"/>
  <c r="BD10" i="5"/>
  <c r="AO18" i="5"/>
  <c r="BD18" i="5"/>
  <c r="AO22" i="5"/>
  <c r="BD22" i="5"/>
  <c r="AO26" i="5"/>
  <c r="BD26" i="5"/>
  <c r="AO30" i="5"/>
  <c r="BD30" i="5"/>
  <c r="AO34" i="5"/>
  <c r="BD34" i="5"/>
  <c r="AO38" i="5"/>
  <c r="BD38" i="5"/>
  <c r="AO42" i="5"/>
  <c r="BD42" i="5"/>
  <c r="AO46" i="5"/>
  <c r="BD46" i="5"/>
  <c r="N14" i="5"/>
  <c r="BG34" i="18"/>
  <c r="BG30" i="18"/>
  <c r="BG28" i="18"/>
  <c r="BG26" i="20"/>
  <c r="BG24" i="20"/>
  <c r="BC38" i="21"/>
  <c r="AZ53" i="38"/>
  <c r="AT29" i="5"/>
  <c r="BC38" i="39"/>
  <c r="BC34" i="39"/>
  <c r="Y18" i="5"/>
  <c r="Y26" i="5"/>
  <c r="AZ7" i="5"/>
  <c r="BG25" i="9"/>
  <c r="AF53" i="5"/>
  <c r="AF14" i="28" s="1"/>
  <c r="AF15" i="28" s="1"/>
  <c r="BD43" i="5"/>
  <c r="BD27" i="5"/>
  <c r="BG22" i="18"/>
  <c r="BG8" i="18"/>
  <c r="Z52" i="18"/>
  <c r="N52" i="18"/>
  <c r="BG32" i="16"/>
  <c r="BG30" i="16"/>
  <c r="BG22" i="16"/>
  <c r="BG18" i="16"/>
  <c r="Z53" i="16"/>
  <c r="N53" i="16"/>
  <c r="N44" i="5"/>
  <c r="BG25" i="16"/>
  <c r="BG45" i="23"/>
  <c r="H53" i="5"/>
  <c r="H14" i="28" s="1"/>
  <c r="H15" i="28" s="1"/>
  <c r="K53" i="5"/>
  <c r="K14" i="28" s="1"/>
  <c r="Q53" i="5"/>
  <c r="Q14" i="28" s="1"/>
  <c r="Z7" i="5"/>
  <c r="T53" i="5"/>
  <c r="T14" i="28" s="1"/>
  <c r="V14" i="28" s="1"/>
  <c r="W53" i="5"/>
  <c r="W14" i="28" s="1"/>
  <c r="Y14" i="28" s="1"/>
  <c r="BD11" i="5"/>
  <c r="AO11" i="5"/>
  <c r="BD15" i="5"/>
  <c r="AO15" i="5"/>
  <c r="AR53" i="5"/>
  <c r="AR14" i="28" s="1"/>
  <c r="AT14" i="28" s="1"/>
  <c r="AC14" i="5"/>
  <c r="AO34" i="4"/>
  <c r="BD34" i="4"/>
  <c r="AP9" i="28"/>
  <c r="BG18" i="18"/>
  <c r="BG10" i="18"/>
  <c r="AO52" i="18"/>
  <c r="AC52" i="18"/>
  <c r="BG22" i="20"/>
  <c r="BG12" i="20"/>
  <c r="BG8" i="20"/>
  <c r="Z53" i="20"/>
  <c r="N53" i="20"/>
  <c r="AC53" i="21"/>
  <c r="BG34" i="23"/>
  <c r="BG32" i="23"/>
  <c r="N37" i="5"/>
  <c r="AC30" i="5"/>
  <c r="N21" i="5"/>
  <c r="AC10" i="5"/>
  <c r="BG26" i="18"/>
  <c r="BG24" i="18"/>
  <c r="BG14" i="18"/>
  <c r="BG32" i="20"/>
  <c r="BG18" i="20"/>
  <c r="BC11" i="20"/>
  <c r="BG10" i="20"/>
  <c r="AO53" i="20"/>
  <c r="AC53" i="20"/>
  <c r="BG34" i="21"/>
  <c r="BG28" i="21"/>
  <c r="BG26" i="21"/>
  <c r="BG16" i="21"/>
  <c r="BG14" i="21"/>
  <c r="BG12" i="21"/>
  <c r="BG10" i="21"/>
  <c r="BG8" i="21"/>
  <c r="L18" i="5"/>
  <c r="M18" i="5" s="1"/>
  <c r="L9" i="5"/>
  <c r="M9" i="5" s="1"/>
  <c r="L33" i="5"/>
  <c r="M33" i="5" s="1"/>
  <c r="L20" i="5"/>
  <c r="M20" i="5" s="1"/>
  <c r="L24" i="5"/>
  <c r="M24" i="5" s="1"/>
  <c r="L26" i="5"/>
  <c r="M26" i="5" s="1"/>
  <c r="BK53" i="9"/>
  <c r="BK52" i="39"/>
  <c r="BK53" i="22"/>
  <c r="BK53" i="16"/>
  <c r="I52" i="18"/>
  <c r="I8" i="28" s="1"/>
  <c r="J8" i="28" s="1"/>
  <c r="I53" i="38"/>
  <c r="BK53" i="38"/>
  <c r="BB10" i="28"/>
  <c r="BA8" i="28"/>
  <c r="E53" i="4"/>
  <c r="H53" i="4"/>
  <c r="K53" i="4"/>
  <c r="Q53" i="4"/>
  <c r="T53" i="4"/>
  <c r="AZ7" i="28"/>
  <c r="AZ15" i="28" s="1"/>
  <c r="AZ8" i="28"/>
  <c r="AN8" i="28"/>
  <c r="BB49" i="20"/>
  <c r="BC49" i="20" s="1"/>
  <c r="BB47" i="20"/>
  <c r="BC47" i="20" s="1"/>
  <c r="BB41" i="20"/>
  <c r="BC41" i="20" s="1"/>
  <c r="BB39" i="20"/>
  <c r="BC39" i="20" s="1"/>
  <c r="BB35" i="20"/>
  <c r="BC35" i="20" s="1"/>
  <c r="BB27" i="20"/>
  <c r="BC27" i="20" s="1"/>
  <c r="BB19" i="20"/>
  <c r="BC19" i="20" s="1"/>
  <c r="BB13" i="20"/>
  <c r="BC13" i="20" s="1"/>
  <c r="BB7" i="18"/>
  <c r="BC7" i="18" s="1"/>
  <c r="AV8" i="5"/>
  <c r="AW8" i="5" s="1"/>
  <c r="AV12" i="5"/>
  <c r="AV16" i="5"/>
  <c r="AW16" i="5" s="1"/>
  <c r="AV20" i="5"/>
  <c r="AW20" i="5" s="1"/>
  <c r="BB30" i="38"/>
  <c r="BC30" i="38" s="1"/>
  <c r="AV32" i="5"/>
  <c r="AW32" i="5" s="1"/>
  <c r="AV36" i="5"/>
  <c r="AW36" i="5" s="1"/>
  <c r="AV44" i="5"/>
  <c r="AW44" i="5" s="1"/>
  <c r="AV48" i="5"/>
  <c r="AT13" i="28"/>
  <c r="BC46" i="16"/>
  <c r="BC44" i="16"/>
  <c r="BC42" i="16"/>
  <c r="BC40" i="16"/>
  <c r="Z53" i="22"/>
  <c r="BB12" i="38"/>
  <c r="BC12" i="38" s="1"/>
  <c r="BB16" i="38"/>
  <c r="BC16" i="38" s="1"/>
  <c r="BB40" i="38"/>
  <c r="BC40" i="38" s="1"/>
  <c r="BB32" i="38"/>
  <c r="BC32" i="38" s="1"/>
  <c r="BB44" i="38"/>
  <c r="BC44" i="38" s="1"/>
  <c r="BE7" i="18"/>
  <c r="BF7" i="18" s="1"/>
  <c r="BE47" i="20"/>
  <c r="BF47" i="20" s="1"/>
  <c r="BE41" i="20"/>
  <c r="BF41" i="20" s="1"/>
  <c r="BE39" i="20"/>
  <c r="BF39" i="20" s="1"/>
  <c r="BE35" i="20"/>
  <c r="BF35" i="20" s="1"/>
  <c r="BE27" i="20"/>
  <c r="BF27" i="20" s="1"/>
  <c r="BE14" i="20"/>
  <c r="BE10" i="21"/>
  <c r="BF10" i="21" s="1"/>
  <c r="BB9" i="16"/>
  <c r="BB9" i="38"/>
  <c r="BC9" i="38" s="1"/>
  <c r="BB11" i="38"/>
  <c r="BC11" i="38" s="1"/>
  <c r="BB17" i="38"/>
  <c r="BC17" i="38" s="1"/>
  <c r="BB19" i="38"/>
  <c r="BC19" i="38" s="1"/>
  <c r="BB21" i="38"/>
  <c r="BC21" i="38" s="1"/>
  <c r="BB33" i="38"/>
  <c r="BC33" i="38" s="1"/>
  <c r="BB35" i="38"/>
  <c r="BC35" i="38" s="1"/>
  <c r="BB37" i="38"/>
  <c r="BC37" i="38" s="1"/>
  <c r="BB41" i="38"/>
  <c r="BC41" i="38" s="1"/>
  <c r="AT37" i="5"/>
  <c r="AT25" i="5"/>
  <c r="BB11" i="21"/>
  <c r="BC11" i="21" s="1"/>
  <c r="BB46" i="21"/>
  <c r="BC46" i="21" s="1"/>
  <c r="AS17" i="5"/>
  <c r="AS31" i="5"/>
  <c r="AS33" i="5"/>
  <c r="AS19" i="5"/>
  <c r="AS23" i="5"/>
  <c r="AS27" i="5"/>
  <c r="AS41" i="5"/>
  <c r="AS43" i="5"/>
  <c r="AS49" i="5"/>
  <c r="BE48" i="18"/>
  <c r="BF48" i="18" s="1"/>
  <c r="BE34" i="18"/>
  <c r="BF34" i="18" s="1"/>
  <c r="BE14" i="18"/>
  <c r="BE45" i="16"/>
  <c r="BF45" i="16" s="1"/>
  <c r="BE25" i="16"/>
  <c r="BF25" i="16" s="1"/>
  <c r="BE9" i="16"/>
  <c r="BF9" i="16" s="1"/>
  <c r="BB48" i="20"/>
  <c r="BC48" i="20" s="1"/>
  <c r="BE42" i="20"/>
  <c r="BF42" i="20" s="1"/>
  <c r="BB42" i="20"/>
  <c r="BC42" i="20" s="1"/>
  <c r="BB40" i="20"/>
  <c r="BC40" i="20" s="1"/>
  <c r="BB38" i="20"/>
  <c r="BC38" i="20" s="1"/>
  <c r="BB34" i="20"/>
  <c r="BC34" i="20" s="1"/>
  <c r="BB30" i="20"/>
  <c r="BC30" i="20" s="1"/>
  <c r="BB28" i="20"/>
  <c r="BC28" i="20" s="1"/>
  <c r="BB26" i="20"/>
  <c r="BC26" i="20" s="1"/>
  <c r="BB24" i="20"/>
  <c r="BC24" i="20" s="1"/>
  <c r="BE20" i="20"/>
  <c r="BF20" i="20" s="1"/>
  <c r="BB20" i="20"/>
  <c r="BC20" i="20" s="1"/>
  <c r="BB14" i="20"/>
  <c r="BC14" i="20" s="1"/>
  <c r="BK52" i="18"/>
  <c r="BK53" i="20"/>
  <c r="Y46" i="5"/>
  <c r="Y38" i="5"/>
  <c r="Y29" i="5"/>
  <c r="E53" i="5"/>
  <c r="E14" i="28" s="1"/>
  <c r="E15" i="28" s="1"/>
  <c r="AC7" i="4"/>
  <c r="AC9" i="4"/>
  <c r="Z11" i="4"/>
  <c r="Z15" i="4"/>
  <c r="Z19" i="4"/>
  <c r="AC29" i="4"/>
  <c r="AC35" i="4"/>
  <c r="AC37" i="4"/>
  <c r="AC39" i="4"/>
  <c r="AC47" i="4"/>
  <c r="BG9" i="18"/>
  <c r="BG13" i="18"/>
  <c r="BG17" i="18"/>
  <c r="BG21" i="18"/>
  <c r="BG25" i="18"/>
  <c r="BG29" i="18"/>
  <c r="BG33" i="18"/>
  <c r="BG36" i="20"/>
  <c r="BG38" i="20"/>
  <c r="BG40" i="20"/>
  <c r="BG42" i="20"/>
  <c r="BG44" i="20"/>
  <c r="BG46" i="20"/>
  <c r="BG48" i="20"/>
  <c r="BG9" i="21"/>
  <c r="BG13" i="21"/>
  <c r="BG17" i="21"/>
  <c r="BG25" i="21"/>
  <c r="BG29" i="21"/>
  <c r="BG33" i="21"/>
  <c r="BG48" i="21"/>
  <c r="BG9" i="23"/>
  <c r="BG17" i="23"/>
  <c r="BG29" i="23"/>
  <c r="BG33" i="23"/>
  <c r="BG36" i="23"/>
  <c r="BG40" i="23"/>
  <c r="BG44" i="23"/>
  <c r="BG46" i="23"/>
  <c r="BG48" i="23"/>
  <c r="BG21" i="22"/>
  <c r="BG25" i="22"/>
  <c r="BG29" i="22"/>
  <c r="BG33" i="22"/>
  <c r="BG36" i="22"/>
  <c r="BG38" i="22"/>
  <c r="BG40" i="22"/>
  <c r="BG42" i="22"/>
  <c r="BG44" i="22"/>
  <c r="BG46" i="22"/>
  <c r="BG48" i="22"/>
  <c r="Z29" i="4"/>
  <c r="Z37" i="4"/>
  <c r="Z47" i="4"/>
  <c r="Z7" i="4"/>
  <c r="BG32" i="21"/>
  <c r="BG22" i="21"/>
  <c r="BG20" i="21"/>
  <c r="BG18" i="21"/>
  <c r="BG30" i="23"/>
  <c r="AP12" i="28"/>
  <c r="N10" i="28"/>
  <c r="BB7" i="28"/>
  <c r="AW12" i="28"/>
  <c r="BG38" i="9"/>
  <c r="BA12" i="28"/>
  <c r="BG39" i="9"/>
  <c r="BG36" i="9"/>
  <c r="BG49" i="9"/>
  <c r="BG41" i="9"/>
  <c r="AZ53" i="9"/>
  <c r="Y34" i="5"/>
  <c r="Y14" i="5"/>
  <c r="Y22" i="5"/>
  <c r="AH12" i="28"/>
  <c r="AN13" i="28"/>
  <c r="AZ12" i="28"/>
  <c r="AN12" i="28"/>
  <c r="Z12" i="28"/>
  <c r="AK11" i="28"/>
  <c r="Z11" i="28"/>
  <c r="Z8" i="28"/>
  <c r="AK7" i="28"/>
  <c r="AK15" i="28" s="1"/>
  <c r="Z7" i="28"/>
  <c r="L53" i="16"/>
  <c r="L9" i="28" s="1"/>
  <c r="M9" i="28" s="1"/>
  <c r="BA53" i="16"/>
  <c r="BA53" i="38"/>
  <c r="AK12" i="28"/>
  <c r="AK10" i="28"/>
  <c r="BG29" i="9"/>
  <c r="N11" i="28"/>
  <c r="AZ53" i="16"/>
  <c r="AZ53" i="20"/>
  <c r="BA7" i="28"/>
  <c r="AT7" i="28"/>
  <c r="AC53" i="38"/>
  <c r="BG36" i="39"/>
  <c r="BG28" i="39"/>
  <c r="BG46" i="9"/>
  <c r="Z53" i="9"/>
  <c r="BG28" i="9"/>
  <c r="BG26" i="9"/>
  <c r="BD52" i="18"/>
  <c r="BC27" i="16"/>
  <c r="BG22" i="39"/>
  <c r="BG40" i="39"/>
  <c r="BG34" i="39"/>
  <c r="BG30" i="39"/>
  <c r="BG24" i="9"/>
  <c r="BG23" i="9"/>
  <c r="BG22" i="9"/>
  <c r="BG21" i="9"/>
  <c r="BG20" i="9"/>
  <c r="BG18" i="9"/>
  <c r="BG17" i="9"/>
  <c r="BG14" i="9"/>
  <c r="BG13" i="9"/>
  <c r="BG12" i="9"/>
  <c r="BG11" i="9"/>
  <c r="BG10" i="9"/>
  <c r="BG9" i="9"/>
  <c r="BG8" i="9"/>
  <c r="BC45" i="18"/>
  <c r="BC12" i="16"/>
  <c r="BG26" i="38"/>
  <c r="BG27" i="9"/>
  <c r="BG42" i="38"/>
  <c r="BG34" i="9"/>
  <c r="BC8" i="18"/>
  <c r="BC18" i="20"/>
  <c r="BD53" i="21"/>
  <c r="BC34" i="23"/>
  <c r="BG34" i="38"/>
  <c r="BG22" i="38"/>
  <c r="BG18" i="38"/>
  <c r="BD52" i="39"/>
  <c r="BG44" i="39"/>
  <c r="BG48" i="38"/>
  <c r="BG46" i="38"/>
  <c r="BG44" i="38"/>
  <c r="Z53" i="38"/>
  <c r="BG44" i="9"/>
  <c r="AH13" i="28"/>
  <c r="N13" i="28"/>
  <c r="BB9" i="28"/>
  <c r="AW9" i="28"/>
  <c r="BG30" i="9"/>
  <c r="BG15" i="9"/>
  <c r="BC45" i="23"/>
  <c r="BD53" i="22"/>
  <c r="BG38" i="38"/>
  <c r="BG30" i="38"/>
  <c r="AC52" i="39"/>
  <c r="BG18" i="39"/>
  <c r="AG9" i="5"/>
  <c r="AH9" i="5" s="1"/>
  <c r="AG13" i="5"/>
  <c r="AH13" i="5" s="1"/>
  <c r="AG17" i="5"/>
  <c r="AH17" i="5" s="1"/>
  <c r="AG21" i="5"/>
  <c r="AH21" i="5" s="1"/>
  <c r="AG27" i="5"/>
  <c r="AH27" i="5" s="1"/>
  <c r="AG29" i="5"/>
  <c r="AH29" i="5" s="1"/>
  <c r="AG31" i="5"/>
  <c r="AH31" i="5" s="1"/>
  <c r="AG37" i="5"/>
  <c r="AH37" i="5" s="1"/>
  <c r="AG41" i="5"/>
  <c r="AH41" i="5" s="1"/>
  <c r="AG43" i="5"/>
  <c r="AH43" i="5" s="1"/>
  <c r="AG45" i="5"/>
  <c r="AH45" i="5" s="1"/>
  <c r="AG47" i="5"/>
  <c r="AH47" i="5" s="1"/>
  <c r="AG49" i="5"/>
  <c r="AH49" i="5" s="1"/>
  <c r="AG8" i="5"/>
  <c r="AH8" i="5" s="1"/>
  <c r="AG10" i="5"/>
  <c r="AH10" i="5" s="1"/>
  <c r="AG14" i="5"/>
  <c r="AH14" i="5" s="1"/>
  <c r="AG18" i="5"/>
  <c r="AH18" i="5" s="1"/>
  <c r="AG22" i="5"/>
  <c r="AH22" i="5" s="1"/>
  <c r="AG24" i="5"/>
  <c r="AH24" i="5" s="1"/>
  <c r="AG26" i="5"/>
  <c r="AH26" i="5" s="1"/>
  <c r="AG30" i="5"/>
  <c r="AH30" i="5" s="1"/>
  <c r="AG34" i="5"/>
  <c r="AH34" i="5" s="1"/>
  <c r="AG38" i="5"/>
  <c r="AH38" i="5" s="1"/>
  <c r="AG42" i="5"/>
  <c r="AH42" i="5" s="1"/>
  <c r="AG44" i="5"/>
  <c r="AH44" i="5" s="1"/>
  <c r="AG46" i="5"/>
  <c r="AH46" i="5" s="1"/>
  <c r="Y10" i="5"/>
  <c r="I52" i="39"/>
  <c r="I53" i="9"/>
  <c r="I9" i="5"/>
  <c r="J9" i="5" s="1"/>
  <c r="I11" i="5"/>
  <c r="I13" i="5"/>
  <c r="J13" i="5" s="1"/>
  <c r="I15" i="5"/>
  <c r="I17" i="5"/>
  <c r="J17" i="5" s="1"/>
  <c r="I19" i="5"/>
  <c r="J19" i="5" s="1"/>
  <c r="I21" i="5"/>
  <c r="J21" i="5" s="1"/>
  <c r="I23" i="5"/>
  <c r="I25" i="5"/>
  <c r="J25" i="5" s="1"/>
  <c r="I27" i="5"/>
  <c r="I29" i="5"/>
  <c r="I31" i="5"/>
  <c r="I33" i="5"/>
  <c r="J33" i="5" s="1"/>
  <c r="I35" i="5"/>
  <c r="I37" i="5"/>
  <c r="J37" i="5" s="1"/>
  <c r="I39" i="5"/>
  <c r="I41" i="5"/>
  <c r="J41" i="5" s="1"/>
  <c r="I43" i="5"/>
  <c r="J43" i="5" s="1"/>
  <c r="I45" i="5"/>
  <c r="J45" i="5" s="1"/>
  <c r="I47" i="5"/>
  <c r="I49" i="5"/>
  <c r="J49" i="5" s="1"/>
  <c r="I7" i="5"/>
  <c r="I8" i="5"/>
  <c r="J8" i="5" s="1"/>
  <c r="I10" i="5"/>
  <c r="I12" i="5"/>
  <c r="J12" i="5" s="1"/>
  <c r="I14" i="5"/>
  <c r="I16" i="5"/>
  <c r="J16" i="5" s="1"/>
  <c r="I18" i="5"/>
  <c r="I20" i="5"/>
  <c r="J20" i="5" s="1"/>
  <c r="I22" i="5"/>
  <c r="J22" i="5" s="1"/>
  <c r="I24" i="5"/>
  <c r="J24" i="5" s="1"/>
  <c r="I26" i="5"/>
  <c r="I28" i="5"/>
  <c r="J28" i="5" s="1"/>
  <c r="I30" i="5"/>
  <c r="J30" i="5" s="1"/>
  <c r="I32" i="5"/>
  <c r="J32" i="5" s="1"/>
  <c r="I34" i="5"/>
  <c r="J34" i="5" s="1"/>
  <c r="I36" i="5"/>
  <c r="J36" i="5" s="1"/>
  <c r="I38" i="5"/>
  <c r="J38" i="5" s="1"/>
  <c r="I40" i="5"/>
  <c r="I42" i="5"/>
  <c r="J42" i="5" s="1"/>
  <c r="I44" i="5"/>
  <c r="I46" i="5"/>
  <c r="I48" i="5"/>
  <c r="BB14" i="28"/>
  <c r="AA14" i="28"/>
  <c r="AO12" i="28"/>
  <c r="AP11" i="28"/>
  <c r="AS15" i="28"/>
  <c r="AT10" i="28"/>
  <c r="AN10" i="28"/>
  <c r="AH10" i="28"/>
  <c r="Z10" i="28"/>
  <c r="AV15" i="28"/>
  <c r="AN7" i="28"/>
  <c r="AN15" i="28" s="1"/>
  <c r="AG15" i="28"/>
  <c r="BG37" i="9"/>
  <c r="BG33" i="9"/>
  <c r="BC25" i="20"/>
  <c r="BC48" i="21"/>
  <c r="AK13" i="28"/>
  <c r="Z13" i="28"/>
  <c r="BB12" i="28"/>
  <c r="BE12" i="28" s="1"/>
  <c r="BB11" i="28"/>
  <c r="AT11" i="28"/>
  <c r="AK9" i="28"/>
  <c r="BG19" i="9"/>
  <c r="BG16" i="9"/>
  <c r="BC26" i="16"/>
  <c r="BC22" i="16"/>
  <c r="BG40" i="38"/>
  <c r="BG36" i="38"/>
  <c r="BG32" i="38"/>
  <c r="BG24" i="38"/>
  <c r="BG14" i="38"/>
  <c r="BG10" i="38"/>
  <c r="BG46" i="39"/>
  <c r="BG42" i="39"/>
  <c r="BG32" i="39"/>
  <c r="BG26" i="39"/>
  <c r="F28" i="5"/>
  <c r="F20" i="5"/>
  <c r="BH37" i="16"/>
  <c r="F24" i="5"/>
  <c r="BH11" i="20"/>
  <c r="F8" i="5"/>
  <c r="F32" i="5"/>
  <c r="F33" i="5"/>
  <c r="F45" i="5"/>
  <c r="F34" i="5"/>
  <c r="AO11" i="28"/>
  <c r="AT8" i="28"/>
  <c r="BA10" i="28"/>
  <c r="AT12" i="28"/>
  <c r="AP7" i="28"/>
  <c r="AO10" i="28"/>
  <c r="AW8" i="28"/>
  <c r="BB8" i="28"/>
  <c r="N12" i="28"/>
  <c r="BA11" i="28"/>
  <c r="AN11" i="28"/>
  <c r="Z9" i="28"/>
  <c r="AW7" i="28"/>
  <c r="AF8" i="2"/>
  <c r="AF10" i="2"/>
  <c r="AF12" i="2"/>
  <c r="AF14" i="2"/>
  <c r="AF16" i="2"/>
  <c r="AF18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F46" i="2"/>
  <c r="AF48" i="2"/>
  <c r="AI8" i="2"/>
  <c r="AI10" i="2"/>
  <c r="AI12" i="2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AI40" i="2"/>
  <c r="AI42" i="2"/>
  <c r="AI44" i="2"/>
  <c r="AI46" i="2"/>
  <c r="AI48" i="2"/>
  <c r="AL8" i="2"/>
  <c r="AL10" i="2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48" i="2"/>
  <c r="AR8" i="2"/>
  <c r="AR10" i="2"/>
  <c r="AR12" i="2"/>
  <c r="AR14" i="2"/>
  <c r="AR16" i="2"/>
  <c r="AR18" i="2"/>
  <c r="AR20" i="2"/>
  <c r="AR22" i="2"/>
  <c r="AR24" i="2"/>
  <c r="AR26" i="2"/>
  <c r="AR28" i="2"/>
  <c r="AR3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F7" i="2"/>
  <c r="AF9" i="2"/>
  <c r="AF11" i="2"/>
  <c r="AF13" i="2"/>
  <c r="AF15" i="2"/>
  <c r="AF17" i="2"/>
  <c r="AF19" i="2"/>
  <c r="AF21" i="2"/>
  <c r="AF23" i="2"/>
  <c r="AF25" i="2"/>
  <c r="AF27" i="2"/>
  <c r="AF29" i="2"/>
  <c r="AF31" i="2"/>
  <c r="AF33" i="2"/>
  <c r="AF35" i="2"/>
  <c r="AF37" i="2"/>
  <c r="AF39" i="2"/>
  <c r="AF41" i="2"/>
  <c r="AF43" i="2"/>
  <c r="AF45" i="2"/>
  <c r="AF47" i="2"/>
  <c r="AF49" i="2"/>
  <c r="AI7" i="2"/>
  <c r="AI9" i="2"/>
  <c r="AI11" i="2"/>
  <c r="AI13" i="2"/>
  <c r="AI15" i="2"/>
  <c r="AI17" i="2"/>
  <c r="AI19" i="2"/>
  <c r="AI21" i="2"/>
  <c r="AI23" i="2"/>
  <c r="AI25" i="2"/>
  <c r="AI27" i="2"/>
  <c r="AI29" i="2"/>
  <c r="AI31" i="2"/>
  <c r="AI33" i="2"/>
  <c r="AI35" i="2"/>
  <c r="AI37" i="2"/>
  <c r="AI39" i="2"/>
  <c r="AI41" i="2"/>
  <c r="AI43" i="2"/>
  <c r="AI45" i="2"/>
  <c r="AI47" i="2"/>
  <c r="AI49" i="2"/>
  <c r="AL7" i="2"/>
  <c r="AL9" i="2"/>
  <c r="AL11" i="2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AL45" i="2"/>
  <c r="AL47" i="2"/>
  <c r="AL49" i="2"/>
  <c r="AR7" i="2"/>
  <c r="AR9" i="2"/>
  <c r="AR11" i="2"/>
  <c r="AR13" i="2"/>
  <c r="AR15" i="2"/>
  <c r="AR17" i="2"/>
  <c r="AR19" i="2"/>
  <c r="AR21" i="2"/>
  <c r="AR23" i="2"/>
  <c r="AR25" i="2"/>
  <c r="AR27" i="2"/>
  <c r="AR29" i="2"/>
  <c r="AR31" i="2"/>
  <c r="AR33" i="2"/>
  <c r="AR35" i="2"/>
  <c r="AR37" i="2"/>
  <c r="AR39" i="2"/>
  <c r="AR41" i="2"/>
  <c r="AR43" i="2"/>
  <c r="AR45" i="2"/>
  <c r="AR47" i="2"/>
  <c r="AR49" i="2"/>
  <c r="AU7" i="2"/>
  <c r="AU9" i="2"/>
  <c r="AU11" i="2"/>
  <c r="AU13" i="2"/>
  <c r="AU15" i="2"/>
  <c r="AU17" i="2"/>
  <c r="AU19" i="2"/>
  <c r="AU21" i="2"/>
  <c r="AU23" i="2"/>
  <c r="AU25" i="2"/>
  <c r="AU27" i="2"/>
  <c r="AU29" i="2"/>
  <c r="AU31" i="2"/>
  <c r="AU33" i="2"/>
  <c r="AU35" i="2"/>
  <c r="AU37" i="2"/>
  <c r="AU39" i="2"/>
  <c r="AU41" i="2"/>
  <c r="AU43" i="2"/>
  <c r="AU45" i="2"/>
  <c r="AU47" i="2"/>
  <c r="AU49" i="2"/>
  <c r="AX7" i="2"/>
  <c r="AY7" i="2"/>
  <c r="AX9" i="2"/>
  <c r="AY9" i="2"/>
  <c r="AX11" i="2"/>
  <c r="AY11" i="2"/>
  <c r="AX13" i="2"/>
  <c r="AY13" i="2"/>
  <c r="AX15" i="2"/>
  <c r="AY15" i="2"/>
  <c r="AX17" i="2"/>
  <c r="AY17" i="2"/>
  <c r="AX19" i="2"/>
  <c r="AY19" i="2"/>
  <c r="AX21" i="2"/>
  <c r="AY21" i="2"/>
  <c r="AX23" i="2"/>
  <c r="AY23" i="2"/>
  <c r="AX25" i="2"/>
  <c r="AY25" i="2"/>
  <c r="AX27" i="2"/>
  <c r="AY27" i="2"/>
  <c r="AX29" i="2"/>
  <c r="AY29" i="2"/>
  <c r="AX31" i="2"/>
  <c r="AY31" i="2"/>
  <c r="AX33" i="2"/>
  <c r="AY33" i="2"/>
  <c r="AX35" i="2"/>
  <c r="AY35" i="2"/>
  <c r="AX37" i="2"/>
  <c r="AY37" i="2"/>
  <c r="AX39" i="2"/>
  <c r="AY39" i="2"/>
  <c r="AX41" i="2"/>
  <c r="AY41" i="2"/>
  <c r="AX43" i="2"/>
  <c r="AY43" i="2"/>
  <c r="AX45" i="2"/>
  <c r="AY45" i="2"/>
  <c r="AX47" i="2"/>
  <c r="AY47" i="2"/>
  <c r="AX49" i="2"/>
  <c r="AY49" i="2"/>
  <c r="AR32" i="2"/>
  <c r="AR34" i="2"/>
  <c r="AR36" i="2"/>
  <c r="AR38" i="2"/>
  <c r="AR40" i="2"/>
  <c r="AR42" i="2"/>
  <c r="AR44" i="2"/>
  <c r="AR46" i="2"/>
  <c r="AR48" i="2"/>
  <c r="AU8" i="2"/>
  <c r="AU10" i="2"/>
  <c r="AU12" i="2"/>
  <c r="AU14" i="2"/>
  <c r="AU16" i="2"/>
  <c r="AU18" i="2"/>
  <c r="AU20" i="2"/>
  <c r="AU22" i="2"/>
  <c r="AU24" i="2"/>
  <c r="AU26" i="2"/>
  <c r="AU28" i="2"/>
  <c r="AU30" i="2"/>
  <c r="AU32" i="2"/>
  <c r="AU34" i="2"/>
  <c r="AU36" i="2"/>
  <c r="AU38" i="2"/>
  <c r="AU40" i="2"/>
  <c r="AU42" i="2"/>
  <c r="AU44" i="2"/>
  <c r="AU46" i="2"/>
  <c r="AU48" i="2"/>
  <c r="AX8" i="2"/>
  <c r="AY8" i="2"/>
  <c r="AX10" i="2"/>
  <c r="AY10" i="2"/>
  <c r="AX12" i="2"/>
  <c r="AY12" i="2"/>
  <c r="AX14" i="2"/>
  <c r="AY14" i="2"/>
  <c r="AX16" i="2"/>
  <c r="AY16" i="2"/>
  <c r="AX18" i="2"/>
  <c r="AY18" i="2"/>
  <c r="AX20" i="2"/>
  <c r="AY20" i="2"/>
  <c r="AX22" i="2"/>
  <c r="AY22" i="2"/>
  <c r="AX24" i="2"/>
  <c r="AY24" i="2"/>
  <c r="AX26" i="2"/>
  <c r="AY26" i="2"/>
  <c r="AX28" i="2"/>
  <c r="AY28" i="2"/>
  <c r="AX30" i="2"/>
  <c r="AY30" i="2"/>
  <c r="AX32" i="2"/>
  <c r="AY32" i="2"/>
  <c r="AX34" i="2"/>
  <c r="AY34" i="2"/>
  <c r="AX36" i="2"/>
  <c r="AY36" i="2"/>
  <c r="AX38" i="2"/>
  <c r="AY38" i="2"/>
  <c r="AX40" i="2"/>
  <c r="AY40" i="2"/>
  <c r="AX42" i="2"/>
  <c r="AY42" i="2"/>
  <c r="AX44" i="2"/>
  <c r="AY44" i="2"/>
  <c r="AX46" i="2"/>
  <c r="AY46" i="2"/>
  <c r="AX48" i="2"/>
  <c r="AY48" i="2"/>
  <c r="BA53" i="20"/>
  <c r="BA53" i="21"/>
  <c r="BA53" i="23"/>
  <c r="BA53" i="22"/>
  <c r="BA52" i="18"/>
  <c r="BC32" i="18"/>
  <c r="AO9" i="28"/>
  <c r="BD53" i="23"/>
  <c r="BD53" i="16"/>
  <c r="BD53" i="20"/>
  <c r="BG14" i="20"/>
  <c r="BF37" i="16"/>
  <c r="BF21" i="16"/>
  <c r="BF11" i="20"/>
  <c r="N8" i="28"/>
  <c r="BA52" i="39"/>
  <c r="BA53" i="9"/>
  <c r="BC22" i="9"/>
  <c r="AO49" i="4"/>
  <c r="AO21" i="4"/>
  <c r="AO43" i="4"/>
  <c r="AO33" i="4"/>
  <c r="BD16" i="4"/>
  <c r="AO13" i="4"/>
  <c r="AO53" i="9"/>
  <c r="AO25" i="4"/>
  <c r="AO52" i="39"/>
  <c r="BG16" i="39"/>
  <c r="AO45" i="4"/>
  <c r="AO35" i="4"/>
  <c r="AO23" i="4"/>
  <c r="AO17" i="4"/>
  <c r="BG10" i="39"/>
  <c r="BG28" i="38"/>
  <c r="BG16" i="38"/>
  <c r="BG8" i="38"/>
  <c r="BG24" i="39"/>
  <c r="BG12" i="39"/>
  <c r="BG32" i="9"/>
  <c r="BG20" i="38"/>
  <c r="BG12" i="38"/>
  <c r="BG20" i="39"/>
  <c r="Z33" i="4"/>
  <c r="Z45" i="4"/>
  <c r="Z43" i="4"/>
  <c r="Z41" i="4"/>
  <c r="Z40" i="4"/>
  <c r="Z38" i="4"/>
  <c r="Z25" i="4"/>
  <c r="Z23" i="4"/>
  <c r="Z21" i="4"/>
  <c r="Z49" i="4"/>
  <c r="Z35" i="4"/>
  <c r="Z26" i="4"/>
  <c r="Z24" i="4"/>
  <c r="Z22" i="4"/>
  <c r="Z20" i="4"/>
  <c r="Z17" i="4"/>
  <c r="Z13" i="4"/>
  <c r="Z9" i="4"/>
  <c r="Z52" i="39"/>
  <c r="N49" i="4"/>
  <c r="N48" i="4"/>
  <c r="N47" i="4"/>
  <c r="N45" i="4"/>
  <c r="N41" i="4"/>
  <c r="N37" i="4"/>
  <c r="N16" i="4"/>
  <c r="N10" i="4"/>
  <c r="AC27" i="4"/>
  <c r="N14" i="4"/>
  <c r="AC14" i="4"/>
  <c r="AC40" i="4"/>
  <c r="N44" i="4"/>
  <c r="N28" i="4"/>
  <c r="N27" i="4"/>
  <c r="N23" i="4"/>
  <c r="N7" i="4"/>
  <c r="N40" i="4"/>
  <c r="N32" i="4"/>
  <c r="N31" i="4"/>
  <c r="N52" i="39"/>
  <c r="N53" i="9"/>
  <c r="N53" i="38"/>
  <c r="N30" i="4"/>
  <c r="AC30" i="4"/>
  <c r="N21" i="4"/>
  <c r="AC21" i="4"/>
  <c r="AC13" i="4"/>
  <c r="N13" i="4"/>
  <c r="N46" i="4"/>
  <c r="AC46" i="4"/>
  <c r="N38" i="4"/>
  <c r="AC38" i="4"/>
  <c r="AC34" i="4"/>
  <c r="N34" i="4"/>
  <c r="N25" i="4"/>
  <c r="AC25" i="4"/>
  <c r="AC18" i="4"/>
  <c r="N18" i="4"/>
  <c r="N15" i="4"/>
  <c r="AC15" i="4"/>
  <c r="BC45" i="9"/>
  <c r="BC29" i="20"/>
  <c r="BG47" i="5" l="1"/>
  <c r="BG43" i="5"/>
  <c r="BG39" i="4"/>
  <c r="AV42" i="2"/>
  <c r="AW42" i="2" s="1"/>
  <c r="BG32" i="4"/>
  <c r="BG15" i="5"/>
  <c r="BG19" i="5"/>
  <c r="BG7" i="4"/>
  <c r="BG10" i="4"/>
  <c r="BG45" i="4"/>
  <c r="BG39" i="5"/>
  <c r="BG22" i="4"/>
  <c r="BG26" i="4"/>
  <c r="AD14" i="28"/>
  <c r="AI15" i="28"/>
  <c r="BG11" i="4"/>
  <c r="BG27" i="5"/>
  <c r="BG31" i="4"/>
  <c r="BG23" i="5"/>
  <c r="AM49" i="2"/>
  <c r="AN49" i="2" s="1"/>
  <c r="BG35" i="4"/>
  <c r="BG41" i="4"/>
  <c r="BG48" i="5"/>
  <c r="BG28" i="4"/>
  <c r="BG48" i="4"/>
  <c r="BG8" i="5"/>
  <c r="BG35" i="5"/>
  <c r="BG23" i="4"/>
  <c r="BG44" i="4"/>
  <c r="R14" i="2"/>
  <c r="S14" i="2" s="1"/>
  <c r="BG24" i="4"/>
  <c r="BG31" i="5"/>
  <c r="BG32" i="5"/>
  <c r="BG47" i="4"/>
  <c r="BG16" i="4"/>
  <c r="AQ10" i="28"/>
  <c r="BG43" i="4"/>
  <c r="BG17" i="4"/>
  <c r="BE10" i="28"/>
  <c r="BG49" i="4"/>
  <c r="AM45" i="2"/>
  <c r="AN45" i="2" s="1"/>
  <c r="BA53" i="5"/>
  <c r="BE13" i="28"/>
  <c r="BG7" i="5"/>
  <c r="F21" i="5"/>
  <c r="G21" i="5" s="1"/>
  <c r="F17" i="5"/>
  <c r="G17" i="5" s="1"/>
  <c r="G39" i="4"/>
  <c r="BH25" i="18"/>
  <c r="BH52" i="38"/>
  <c r="BI52" i="38" s="1"/>
  <c r="BH52" i="16"/>
  <c r="BI52" i="16" s="1"/>
  <c r="BH52" i="20"/>
  <c r="BI52" i="20" s="1"/>
  <c r="BH51" i="18"/>
  <c r="BI51" i="18" s="1"/>
  <c r="BH52" i="21"/>
  <c r="BI52" i="21" s="1"/>
  <c r="BH32" i="23"/>
  <c r="O52" i="5"/>
  <c r="P52" i="5" s="1"/>
  <c r="G52" i="5"/>
  <c r="AD52" i="5"/>
  <c r="BH52" i="23"/>
  <c r="BI52" i="23" s="1"/>
  <c r="BH51" i="39"/>
  <c r="BI51" i="39" s="1"/>
  <c r="G52" i="4"/>
  <c r="F52" i="2"/>
  <c r="G52" i="2" s="1"/>
  <c r="O52" i="4"/>
  <c r="P52" i="4" s="1"/>
  <c r="AD52" i="4"/>
  <c r="BH52" i="22"/>
  <c r="BI52" i="22" s="1"/>
  <c r="BG36" i="5"/>
  <c r="F37" i="5"/>
  <c r="G37" i="5" s="1"/>
  <c r="G34" i="4"/>
  <c r="BG24" i="5"/>
  <c r="G22" i="4"/>
  <c r="F22" i="5"/>
  <c r="AQ8" i="28"/>
  <c r="BH22" i="39"/>
  <c r="F43" i="2"/>
  <c r="G43" i="2" s="1"/>
  <c r="F30" i="5"/>
  <c r="G30" i="5" s="1"/>
  <c r="G26" i="4"/>
  <c r="G12" i="4"/>
  <c r="F25" i="5"/>
  <c r="G25" i="5" s="1"/>
  <c r="F49" i="5"/>
  <c r="G49" i="5" s="1"/>
  <c r="G24" i="4"/>
  <c r="G31" i="4"/>
  <c r="G8" i="4"/>
  <c r="F41" i="5"/>
  <c r="G41" i="5" s="1"/>
  <c r="G18" i="4"/>
  <c r="G16" i="4"/>
  <c r="F12" i="5"/>
  <c r="G12" i="5" s="1"/>
  <c r="F35" i="5"/>
  <c r="G35" i="5" s="1"/>
  <c r="G15" i="4"/>
  <c r="G25" i="4"/>
  <c r="G30" i="4"/>
  <c r="F39" i="5"/>
  <c r="G39" i="5" s="1"/>
  <c r="G13" i="4"/>
  <c r="F53" i="21"/>
  <c r="F11" i="28" s="1"/>
  <c r="G11" i="28" s="1"/>
  <c r="G36" i="4"/>
  <c r="F53" i="22"/>
  <c r="F13" i="28" s="1"/>
  <c r="G13" i="28" s="1"/>
  <c r="F53" i="9"/>
  <c r="G7" i="4"/>
  <c r="F32" i="2"/>
  <c r="G32" i="2" s="1"/>
  <c r="F19" i="5"/>
  <c r="G19" i="5" s="1"/>
  <c r="F16" i="5"/>
  <c r="G16" i="5" s="1"/>
  <c r="G21" i="4"/>
  <c r="G33" i="4"/>
  <c r="G23" i="4"/>
  <c r="G41" i="4"/>
  <c r="G42" i="4"/>
  <c r="G44" i="4"/>
  <c r="G49" i="4"/>
  <c r="G27" i="4"/>
  <c r="F52" i="18"/>
  <c r="F8" i="28" s="1"/>
  <c r="G28" i="4"/>
  <c r="F42" i="5"/>
  <c r="G42" i="5" s="1"/>
  <c r="G10" i="4"/>
  <c r="G14" i="4"/>
  <c r="F53" i="16"/>
  <c r="F9" i="28" s="1"/>
  <c r="G9" i="28" s="1"/>
  <c r="F20" i="2"/>
  <c r="G20" i="2" s="1"/>
  <c r="F29" i="5"/>
  <c r="G29" i="5" s="1"/>
  <c r="F9" i="2"/>
  <c r="G9" i="2" s="1"/>
  <c r="G35" i="4"/>
  <c r="G48" i="4"/>
  <c r="F38" i="5"/>
  <c r="F38" i="2" s="1"/>
  <c r="G38" i="2" s="1"/>
  <c r="F53" i="20"/>
  <c r="F10" i="28" s="1"/>
  <c r="G10" i="28" s="1"/>
  <c r="BH8" i="23"/>
  <c r="F45" i="2"/>
  <c r="G45" i="2" s="1"/>
  <c r="F47" i="5"/>
  <c r="G47" i="5" s="1"/>
  <c r="F46" i="5"/>
  <c r="G46" i="5" s="1"/>
  <c r="F52" i="39"/>
  <c r="F54" i="39" s="1"/>
  <c r="AR15" i="28"/>
  <c r="BG40" i="5"/>
  <c r="AZ33" i="2"/>
  <c r="BG41" i="5"/>
  <c r="BG37" i="5"/>
  <c r="BG19" i="4"/>
  <c r="BG37" i="4"/>
  <c r="BG44" i="5"/>
  <c r="BG26" i="5"/>
  <c r="AC9" i="28"/>
  <c r="AZ21" i="2"/>
  <c r="AC36" i="2"/>
  <c r="AV18" i="2"/>
  <c r="AW18" i="2" s="1"/>
  <c r="AQ12" i="28"/>
  <c r="BE7" i="20"/>
  <c r="BF7" i="20" s="1"/>
  <c r="BG14" i="5"/>
  <c r="BE48" i="16"/>
  <c r="BF48" i="16" s="1"/>
  <c r="BB27" i="9"/>
  <c r="BC27" i="9" s="1"/>
  <c r="AW53" i="22"/>
  <c r="AO14" i="28"/>
  <c r="AQ14" i="28" s="1"/>
  <c r="AV10" i="2"/>
  <c r="AW10" i="2" s="1"/>
  <c r="BE24" i="18"/>
  <c r="BF24" i="18" s="1"/>
  <c r="BG16" i="5"/>
  <c r="BG42" i="4"/>
  <c r="BB17" i="16"/>
  <c r="BC17" i="16" s="1"/>
  <c r="BB48" i="16"/>
  <c r="BC48" i="16" s="1"/>
  <c r="AV30" i="2"/>
  <c r="AW30" i="2" s="1"/>
  <c r="BC13" i="28"/>
  <c r="BE13" i="20"/>
  <c r="BF13" i="20" s="1"/>
  <c r="BE48" i="22"/>
  <c r="BF48" i="22" s="1"/>
  <c r="BB39" i="16"/>
  <c r="BC39" i="16" s="1"/>
  <c r="BB11" i="39"/>
  <c r="BC11" i="39" s="1"/>
  <c r="AV24" i="5"/>
  <c r="BB24" i="5" s="1"/>
  <c r="BC24" i="5" s="1"/>
  <c r="BB40" i="9"/>
  <c r="BC40" i="9" s="1"/>
  <c r="BB31" i="23"/>
  <c r="BC31" i="23" s="1"/>
  <c r="BB24" i="39"/>
  <c r="BC24" i="39" s="1"/>
  <c r="BB20" i="22"/>
  <c r="BC20" i="22" s="1"/>
  <c r="BB38" i="22"/>
  <c r="BC38" i="22" s="1"/>
  <c r="AV40" i="5"/>
  <c r="AW40" i="5" s="1"/>
  <c r="BB19" i="9"/>
  <c r="BC19" i="9" s="1"/>
  <c r="AW53" i="23"/>
  <c r="BB48" i="22"/>
  <c r="BC48" i="22" s="1"/>
  <c r="BB23" i="39"/>
  <c r="BC23" i="39" s="1"/>
  <c r="BE44" i="23"/>
  <c r="BF44" i="23" s="1"/>
  <c r="BB37" i="23"/>
  <c r="BC37" i="23" s="1"/>
  <c r="BB28" i="39"/>
  <c r="BC28" i="39" s="1"/>
  <c r="AV52" i="39"/>
  <c r="BB7" i="39"/>
  <c r="BC7" i="39" s="1"/>
  <c r="AW53" i="9"/>
  <c r="AV53" i="9"/>
  <c r="AV55" i="9" s="1"/>
  <c r="AV53" i="23"/>
  <c r="BB14" i="22"/>
  <c r="BC14" i="22" s="1"/>
  <c r="BB40" i="39"/>
  <c r="BC40" i="39" s="1"/>
  <c r="BB15" i="9"/>
  <c r="BC15" i="9" s="1"/>
  <c r="BB44" i="23"/>
  <c r="BC44" i="23" s="1"/>
  <c r="AV53" i="22"/>
  <c r="BB33" i="22"/>
  <c r="BC33" i="22" s="1"/>
  <c r="BB29" i="18"/>
  <c r="BC29" i="18" s="1"/>
  <c r="BB7" i="4"/>
  <c r="BC7" i="4" s="1"/>
  <c r="BB43" i="16"/>
  <c r="BC43" i="16" s="1"/>
  <c r="AV7" i="5"/>
  <c r="AW7" i="5" s="1"/>
  <c r="BB12" i="18"/>
  <c r="BC12" i="18" s="1"/>
  <c r="BB7" i="20"/>
  <c r="BC7" i="20" s="1"/>
  <c r="BB15" i="20"/>
  <c r="BC15" i="20" s="1"/>
  <c r="BE16" i="16"/>
  <c r="BF16" i="16" s="1"/>
  <c r="BE38" i="16"/>
  <c r="BF38" i="16" s="1"/>
  <c r="BE32" i="20"/>
  <c r="BF32" i="20" s="1"/>
  <c r="BB10" i="16"/>
  <c r="BC10" i="16" s="1"/>
  <c r="BB7" i="21"/>
  <c r="BC7" i="21" s="1"/>
  <c r="BB28" i="16"/>
  <c r="BC28" i="16" s="1"/>
  <c r="BB37" i="21"/>
  <c r="BC37" i="21" s="1"/>
  <c r="BB49" i="21"/>
  <c r="BC49" i="21" s="1"/>
  <c r="BB23" i="16"/>
  <c r="BC23" i="16" s="1"/>
  <c r="BB40" i="21"/>
  <c r="BC40" i="21" s="1"/>
  <c r="BB11" i="18"/>
  <c r="BC11" i="18" s="1"/>
  <c r="BB12" i="4"/>
  <c r="BC12" i="4" s="1"/>
  <c r="AV22" i="2"/>
  <c r="AW22" i="2" s="1"/>
  <c r="BB43" i="4"/>
  <c r="BC43" i="4" s="1"/>
  <c r="BB7" i="38"/>
  <c r="BC7" i="38" s="1"/>
  <c r="BB17" i="20"/>
  <c r="BC17" i="20" s="1"/>
  <c r="BB43" i="20"/>
  <c r="BC43" i="20" s="1"/>
  <c r="BE17" i="16"/>
  <c r="BF17" i="16" s="1"/>
  <c r="BB32" i="20"/>
  <c r="BC32" i="20" s="1"/>
  <c r="BB26" i="21"/>
  <c r="BC26" i="21" s="1"/>
  <c r="BB38" i="16"/>
  <c r="BC38" i="16" s="1"/>
  <c r="BB34" i="21"/>
  <c r="BC34" i="21" s="1"/>
  <c r="BB33" i="16"/>
  <c r="BC33" i="16" s="1"/>
  <c r="BB19" i="16"/>
  <c r="BC19" i="16" s="1"/>
  <c r="BB42" i="21"/>
  <c r="BC42" i="21" s="1"/>
  <c r="BB46" i="18"/>
  <c r="BC46" i="18" s="1"/>
  <c r="N36" i="2"/>
  <c r="AZ22" i="2"/>
  <c r="AN14" i="28"/>
  <c r="BG53" i="16"/>
  <c r="BG21" i="5"/>
  <c r="AS17" i="2"/>
  <c r="AT17" i="2" s="1"/>
  <c r="AS37" i="2"/>
  <c r="AT37" i="2" s="1"/>
  <c r="BE49" i="23"/>
  <c r="BF49" i="23" s="1"/>
  <c r="AS52" i="39"/>
  <c r="BB13" i="39"/>
  <c r="BC13" i="39" s="1"/>
  <c r="AS13" i="5"/>
  <c r="AT13" i="5" s="1"/>
  <c r="BB15" i="22"/>
  <c r="BC15" i="22" s="1"/>
  <c r="BB19" i="23"/>
  <c r="BC19" i="23" s="1"/>
  <c r="BB41" i="22"/>
  <c r="BC41" i="22" s="1"/>
  <c r="BB30" i="9"/>
  <c r="BC30" i="9" s="1"/>
  <c r="BB20" i="39"/>
  <c r="BC20" i="39" s="1"/>
  <c r="AS20" i="5"/>
  <c r="AT20" i="5" s="1"/>
  <c r="BB31" i="39"/>
  <c r="BC31" i="39" s="1"/>
  <c r="BB24" i="22"/>
  <c r="BC24" i="22" s="1"/>
  <c r="BB30" i="22"/>
  <c r="BC30" i="22" s="1"/>
  <c r="BB39" i="22"/>
  <c r="BC39" i="22" s="1"/>
  <c r="BB16" i="39"/>
  <c r="BC16" i="39" s="1"/>
  <c r="BB16" i="22"/>
  <c r="BC16" i="22" s="1"/>
  <c r="BB34" i="22"/>
  <c r="BC34" i="22" s="1"/>
  <c r="BB35" i="9"/>
  <c r="BC35" i="9" s="1"/>
  <c r="BB14" i="23"/>
  <c r="BC14" i="23" s="1"/>
  <c r="BB29" i="23"/>
  <c r="BC29" i="23" s="1"/>
  <c r="BB39" i="23"/>
  <c r="BC39" i="23" s="1"/>
  <c r="BB39" i="9"/>
  <c r="BC39" i="9" s="1"/>
  <c r="BB35" i="22"/>
  <c r="BC35" i="22" s="1"/>
  <c r="BE30" i="22"/>
  <c r="BF30" i="22" s="1"/>
  <c r="BE39" i="22"/>
  <c r="BF39" i="22" s="1"/>
  <c r="BE15" i="22"/>
  <c r="BF15" i="22" s="1"/>
  <c r="BE41" i="22"/>
  <c r="BF41" i="22" s="1"/>
  <c r="BB49" i="39"/>
  <c r="BC49" i="39" s="1"/>
  <c r="AS21" i="5"/>
  <c r="AT21" i="5" s="1"/>
  <c r="BB21" i="39"/>
  <c r="BC21" i="39" s="1"/>
  <c r="AS9" i="5"/>
  <c r="AT9" i="5" s="1"/>
  <c r="BB9" i="39"/>
  <c r="BC9" i="39" s="1"/>
  <c r="BB10" i="23"/>
  <c r="AS53" i="23"/>
  <c r="BB17" i="23"/>
  <c r="BC17" i="23" s="1"/>
  <c r="BB23" i="23"/>
  <c r="BC23" i="23" s="1"/>
  <c r="BB33" i="23"/>
  <c r="BC33" i="23" s="1"/>
  <c r="BB45" i="22"/>
  <c r="BC45" i="22" s="1"/>
  <c r="BB34" i="9"/>
  <c r="BC34" i="9" s="1"/>
  <c r="BB36" i="39"/>
  <c r="BC36" i="39" s="1"/>
  <c r="BB12" i="39"/>
  <c r="BC12" i="39" s="1"/>
  <c r="BB26" i="23"/>
  <c r="BC26" i="23" s="1"/>
  <c r="BB36" i="23"/>
  <c r="BC36" i="23" s="1"/>
  <c r="BB49" i="23"/>
  <c r="BC49" i="23" s="1"/>
  <c r="BB48" i="9"/>
  <c r="BC48" i="9" s="1"/>
  <c r="AS45" i="5"/>
  <c r="AT45" i="5" s="1"/>
  <c r="BB45" i="39"/>
  <c r="BC45" i="39" s="1"/>
  <c r="AS53" i="22"/>
  <c r="BB7" i="22"/>
  <c r="BB32" i="22"/>
  <c r="BC32" i="22" s="1"/>
  <c r="BB48" i="39"/>
  <c r="BC48" i="39" s="1"/>
  <c r="AS48" i="5"/>
  <c r="AT48" i="5" s="1"/>
  <c r="BB8" i="39"/>
  <c r="BB47" i="39"/>
  <c r="BC47" i="39" s="1"/>
  <c r="BB9" i="22"/>
  <c r="BC9" i="22" s="1"/>
  <c r="BB24" i="23"/>
  <c r="BC24" i="23" s="1"/>
  <c r="BB19" i="22"/>
  <c r="BC19" i="22" s="1"/>
  <c r="BB23" i="9"/>
  <c r="BC23" i="9" s="1"/>
  <c r="BB15" i="4"/>
  <c r="BC15" i="4" s="1"/>
  <c r="BB32" i="39"/>
  <c r="BC32" i="39" s="1"/>
  <c r="AS47" i="5"/>
  <c r="AT47" i="5" s="1"/>
  <c r="BB11" i="23"/>
  <c r="BC11" i="23" s="1"/>
  <c r="BB18" i="23"/>
  <c r="BC18" i="23" s="1"/>
  <c r="BB28" i="22"/>
  <c r="BC28" i="22" s="1"/>
  <c r="BB43" i="22"/>
  <c r="BC43" i="22" s="1"/>
  <c r="BB11" i="9"/>
  <c r="BC11" i="9" s="1"/>
  <c r="BB43" i="9"/>
  <c r="BC43" i="9" s="1"/>
  <c r="BB10" i="22"/>
  <c r="BC10" i="22" s="1"/>
  <c r="BB17" i="22"/>
  <c r="BC17" i="22" s="1"/>
  <c r="BB23" i="22"/>
  <c r="BC23" i="22" s="1"/>
  <c r="BB35" i="23"/>
  <c r="BC35" i="23" s="1"/>
  <c r="AS53" i="9"/>
  <c r="AS55" i="9" s="1"/>
  <c r="BB31" i="9"/>
  <c r="BC31" i="9" s="1"/>
  <c r="BB47" i="9"/>
  <c r="BC47" i="9" s="1"/>
  <c r="BB43" i="39"/>
  <c r="BC43" i="39" s="1"/>
  <c r="BB27" i="39"/>
  <c r="BC27" i="39" s="1"/>
  <c r="BB25" i="23"/>
  <c r="BC25" i="23" s="1"/>
  <c r="BB44" i="9"/>
  <c r="BC44" i="9" s="1"/>
  <c r="AS25" i="2"/>
  <c r="AT25" i="2" s="1"/>
  <c r="AS53" i="38"/>
  <c r="AS53" i="21"/>
  <c r="BE19" i="20"/>
  <c r="BF19" i="20" s="1"/>
  <c r="BE11" i="16"/>
  <c r="BF11" i="16" s="1"/>
  <c r="BB38" i="38"/>
  <c r="BC38" i="38" s="1"/>
  <c r="AS38" i="5"/>
  <c r="BB9" i="20"/>
  <c r="BC9" i="20" s="1"/>
  <c r="BB20" i="16"/>
  <c r="BC20" i="16" s="1"/>
  <c r="BB35" i="16"/>
  <c r="BC35" i="16" s="1"/>
  <c r="BB28" i="38"/>
  <c r="BC28" i="38" s="1"/>
  <c r="AS28" i="5"/>
  <c r="AT28" i="5" s="1"/>
  <c r="BB10" i="18"/>
  <c r="BC10" i="18" s="1"/>
  <c r="BB31" i="20"/>
  <c r="BC31" i="20" s="1"/>
  <c r="BB41" i="16"/>
  <c r="BC41" i="16" s="1"/>
  <c r="BB47" i="21"/>
  <c r="BC47" i="21" s="1"/>
  <c r="AS53" i="16"/>
  <c r="BE48" i="20"/>
  <c r="BF48" i="20" s="1"/>
  <c r="BE9" i="20"/>
  <c r="BF9" i="20" s="1"/>
  <c r="BB26" i="38"/>
  <c r="BC26" i="38" s="1"/>
  <c r="AS26" i="5"/>
  <c r="AS26" i="2" s="1"/>
  <c r="AT26" i="2" s="1"/>
  <c r="BB10" i="20"/>
  <c r="BC10" i="20" s="1"/>
  <c r="BB13" i="21"/>
  <c r="BC13" i="21" s="1"/>
  <c r="BB27" i="21"/>
  <c r="BC27" i="21" s="1"/>
  <c r="AS35" i="2"/>
  <c r="AT35" i="2" s="1"/>
  <c r="BE37" i="20"/>
  <c r="BF37" i="20" s="1"/>
  <c r="BE31" i="20"/>
  <c r="BF31" i="20" s="1"/>
  <c r="AS46" i="5"/>
  <c r="AS46" i="2" s="1"/>
  <c r="BB46" i="38"/>
  <c r="BC46" i="38" s="1"/>
  <c r="AS30" i="5"/>
  <c r="AS10" i="5"/>
  <c r="AS10" i="2" s="1"/>
  <c r="BB10" i="38"/>
  <c r="BC10" i="38" s="1"/>
  <c r="BB14" i="16"/>
  <c r="BC14" i="16" s="1"/>
  <c r="BB18" i="16"/>
  <c r="BC18" i="16" s="1"/>
  <c r="BB22" i="18"/>
  <c r="BC22" i="18" s="1"/>
  <c r="BB32" i="21"/>
  <c r="BC32" i="21" s="1"/>
  <c r="AS40" i="5"/>
  <c r="AT40" i="5" s="1"/>
  <c r="AS32" i="5"/>
  <c r="AT32" i="5" s="1"/>
  <c r="AS16" i="5"/>
  <c r="AT16" i="5" s="1"/>
  <c r="BB8" i="38"/>
  <c r="BC8" i="38" s="1"/>
  <c r="AS8" i="5"/>
  <c r="AT8" i="5" s="1"/>
  <c r="BB14" i="21"/>
  <c r="BC14" i="21" s="1"/>
  <c r="BB22" i="20"/>
  <c r="BC22" i="20" s="1"/>
  <c r="BB32" i="16"/>
  <c r="BC32" i="16" s="1"/>
  <c r="BB39" i="21"/>
  <c r="BC39" i="21" s="1"/>
  <c r="BB46" i="20"/>
  <c r="BC46" i="20" s="1"/>
  <c r="BB41" i="21"/>
  <c r="BC41" i="21" s="1"/>
  <c r="BB18" i="38"/>
  <c r="BC18" i="38" s="1"/>
  <c r="AS18" i="5"/>
  <c r="BB16" i="20"/>
  <c r="BC16" i="20" s="1"/>
  <c r="AS36" i="5"/>
  <c r="AT36" i="5" s="1"/>
  <c r="AS12" i="5"/>
  <c r="AT12" i="5" s="1"/>
  <c r="BB44" i="20"/>
  <c r="BC44" i="20" s="1"/>
  <c r="AS42" i="5"/>
  <c r="BB42" i="38"/>
  <c r="BC42" i="38" s="1"/>
  <c r="AS14" i="5"/>
  <c r="AS14" i="2" s="1"/>
  <c r="AT14" i="2" s="1"/>
  <c r="BB24" i="16"/>
  <c r="BC24" i="16" s="1"/>
  <c r="BB36" i="18"/>
  <c r="BC36" i="18" s="1"/>
  <c r="AS52" i="18"/>
  <c r="BB14" i="38"/>
  <c r="BC14" i="38" s="1"/>
  <c r="BB21" i="20"/>
  <c r="BC21" i="20" s="1"/>
  <c r="BB37" i="20"/>
  <c r="BC37" i="20" s="1"/>
  <c r="BE16" i="20"/>
  <c r="BF16" i="20" s="1"/>
  <c r="AS34" i="5"/>
  <c r="AS34" i="2" s="1"/>
  <c r="AT34" i="2" s="1"/>
  <c r="BB22" i="38"/>
  <c r="BC22" i="38" s="1"/>
  <c r="AS22" i="5"/>
  <c r="AS22" i="2" s="1"/>
  <c r="BB8" i="21"/>
  <c r="BC8" i="21" s="1"/>
  <c r="BB25" i="18"/>
  <c r="BC25" i="18" s="1"/>
  <c r="BB31" i="18"/>
  <c r="BC31" i="18" s="1"/>
  <c r="AS53" i="20"/>
  <c r="AM12" i="2"/>
  <c r="AN12" i="2" s="1"/>
  <c r="AS49" i="2"/>
  <c r="AT49" i="2" s="1"/>
  <c r="AN53" i="21"/>
  <c r="W15" i="28"/>
  <c r="BD8" i="28"/>
  <c r="BG49" i="5"/>
  <c r="BE33" i="20"/>
  <c r="BF33" i="20" s="1"/>
  <c r="AZ42" i="2"/>
  <c r="AZ14" i="2"/>
  <c r="AM34" i="2"/>
  <c r="AN34" i="2" s="1"/>
  <c r="AM42" i="2"/>
  <c r="AN42" i="2" s="1"/>
  <c r="BB44" i="4"/>
  <c r="BC44" i="4" s="1"/>
  <c r="AZ14" i="28"/>
  <c r="BG20" i="5"/>
  <c r="AN53" i="38"/>
  <c r="BE30" i="23"/>
  <c r="BF30" i="23" s="1"/>
  <c r="BE48" i="23"/>
  <c r="BF48" i="23" s="1"/>
  <c r="BE46" i="9"/>
  <c r="BF46" i="9" s="1"/>
  <c r="AM41" i="5"/>
  <c r="AN41" i="5" s="1"/>
  <c r="AM33" i="5"/>
  <c r="AN33" i="5" s="1"/>
  <c r="AM25" i="5"/>
  <c r="AN25" i="5" s="1"/>
  <c r="AM53" i="22"/>
  <c r="AN53" i="22"/>
  <c r="BE28" i="23"/>
  <c r="BF28" i="23" s="1"/>
  <c r="AN53" i="9"/>
  <c r="AM53" i="9"/>
  <c r="AM55" i="9" s="1"/>
  <c r="AM35" i="5"/>
  <c r="AN35" i="5" s="1"/>
  <c r="AM19" i="5"/>
  <c r="AN19" i="5" s="1"/>
  <c r="AM11" i="5"/>
  <c r="AN11" i="5" s="1"/>
  <c r="AM53" i="23"/>
  <c r="AM39" i="5"/>
  <c r="AN39" i="5" s="1"/>
  <c r="AM23" i="5"/>
  <c r="AN23" i="5" s="1"/>
  <c r="AM15" i="5"/>
  <c r="AN15" i="5" s="1"/>
  <c r="BE8" i="22"/>
  <c r="BF8" i="22" s="1"/>
  <c r="BE13" i="22"/>
  <c r="BF13" i="22" s="1"/>
  <c r="AM37" i="5"/>
  <c r="AN37" i="5" s="1"/>
  <c r="AM29" i="5"/>
  <c r="AN29" i="5" s="1"/>
  <c r="AM17" i="5"/>
  <c r="AN17" i="5" s="1"/>
  <c r="BE42" i="9"/>
  <c r="BF42" i="9" s="1"/>
  <c r="AM52" i="39"/>
  <c r="AM28" i="2"/>
  <c r="AN28" i="2" s="1"/>
  <c r="BE23" i="20"/>
  <c r="BF23" i="20" s="1"/>
  <c r="BE40" i="18"/>
  <c r="BF40" i="18" s="1"/>
  <c r="AM24" i="2"/>
  <c r="AN24" i="2" s="1"/>
  <c r="AM13" i="2"/>
  <c r="AN13" i="2" s="1"/>
  <c r="BE49" i="20"/>
  <c r="BF49" i="20" s="1"/>
  <c r="BE30" i="18"/>
  <c r="BF30" i="18" s="1"/>
  <c r="BE7" i="16"/>
  <c r="BF7" i="16" s="1"/>
  <c r="AM53" i="16"/>
  <c r="AM52" i="18"/>
  <c r="AN53" i="20"/>
  <c r="AM53" i="20"/>
  <c r="AM53" i="21"/>
  <c r="AM43" i="2"/>
  <c r="AN43" i="2" s="1"/>
  <c r="AM10" i="2"/>
  <c r="AN10" i="2" s="1"/>
  <c r="AM16" i="2"/>
  <c r="AN16" i="2" s="1"/>
  <c r="BG12" i="4"/>
  <c r="BE43" i="16"/>
  <c r="BF43" i="16" s="1"/>
  <c r="N16" i="2"/>
  <c r="AZ41" i="2"/>
  <c r="AZ25" i="2"/>
  <c r="AZ9" i="2"/>
  <c r="BE43" i="9"/>
  <c r="BF43" i="9" s="1"/>
  <c r="BE43" i="23"/>
  <c r="BF43" i="23" s="1"/>
  <c r="BE16" i="23"/>
  <c r="BF16" i="23" s="1"/>
  <c r="BE24" i="22"/>
  <c r="BF24" i="22" s="1"/>
  <c r="BE24" i="39"/>
  <c r="BF24" i="39" s="1"/>
  <c r="BE47" i="39"/>
  <c r="BF47" i="39" s="1"/>
  <c r="BE35" i="22"/>
  <c r="BF35" i="22" s="1"/>
  <c r="BE7" i="22"/>
  <c r="BF7" i="22" s="1"/>
  <c r="AJ53" i="22"/>
  <c r="BE40" i="9"/>
  <c r="BF40" i="9" s="1"/>
  <c r="BE43" i="39"/>
  <c r="BF43" i="39" s="1"/>
  <c r="BE48" i="9"/>
  <c r="BF48" i="9" s="1"/>
  <c r="BE20" i="39"/>
  <c r="BF20" i="39" s="1"/>
  <c r="BE39" i="23"/>
  <c r="BF39" i="23" s="1"/>
  <c r="BE39" i="9"/>
  <c r="BF39" i="9" s="1"/>
  <c r="BE26" i="23"/>
  <c r="BF26" i="23" s="1"/>
  <c r="BE31" i="39"/>
  <c r="BF31" i="39" s="1"/>
  <c r="AK52" i="39"/>
  <c r="BE34" i="22"/>
  <c r="BF34" i="22" s="1"/>
  <c r="AJ53" i="9"/>
  <c r="AJ55" i="9" s="1"/>
  <c r="AK53" i="9"/>
  <c r="AJ53" i="23"/>
  <c r="BE7" i="21"/>
  <c r="BF7" i="21" s="1"/>
  <c r="BE29" i="18"/>
  <c r="BF29" i="18" s="1"/>
  <c r="BE44" i="18"/>
  <c r="BF44" i="18" s="1"/>
  <c r="BE10" i="20"/>
  <c r="BF10" i="20" s="1"/>
  <c r="BE10" i="18"/>
  <c r="BF10" i="18" s="1"/>
  <c r="BE44" i="20"/>
  <c r="BF44" i="20" s="1"/>
  <c r="AJ53" i="21"/>
  <c r="AJ53" i="20"/>
  <c r="BE13" i="21"/>
  <c r="BF13" i="21" s="1"/>
  <c r="AJ52" i="18"/>
  <c r="BE30" i="21"/>
  <c r="BF30" i="21" s="1"/>
  <c r="AJ7" i="5"/>
  <c r="BE24" i="16"/>
  <c r="BF24" i="16" s="1"/>
  <c r="AP10" i="4"/>
  <c r="BE8" i="21"/>
  <c r="BF8" i="21" s="1"/>
  <c r="BE18" i="16"/>
  <c r="BF18" i="16" s="1"/>
  <c r="BE7" i="38"/>
  <c r="BF7" i="38" s="1"/>
  <c r="BE44" i="4"/>
  <c r="BE12" i="18"/>
  <c r="BF12" i="18" s="1"/>
  <c r="BE46" i="20"/>
  <c r="BF46" i="20" s="1"/>
  <c r="BE14" i="21"/>
  <c r="BF14" i="21" s="1"/>
  <c r="BE8" i="18"/>
  <c r="BF8" i="18" s="1"/>
  <c r="BE32" i="16"/>
  <c r="BF32" i="16" s="1"/>
  <c r="BE11" i="18"/>
  <c r="BF11" i="18" s="1"/>
  <c r="BE28" i="16"/>
  <c r="BF28" i="16" s="1"/>
  <c r="BE30" i="16"/>
  <c r="BF30" i="16" s="1"/>
  <c r="BE45" i="20"/>
  <c r="BF45" i="20" s="1"/>
  <c r="BE41" i="16"/>
  <c r="BF41" i="16" s="1"/>
  <c r="BE47" i="21"/>
  <c r="BF47" i="21" s="1"/>
  <c r="BE14" i="16"/>
  <c r="BF14" i="16" s="1"/>
  <c r="AJ53" i="16"/>
  <c r="AG17" i="2"/>
  <c r="AH17" i="2" s="1"/>
  <c r="BC8" i="28"/>
  <c r="BA16" i="2"/>
  <c r="AZ45" i="2"/>
  <c r="AZ37" i="2"/>
  <c r="AZ29" i="2"/>
  <c r="AZ17" i="2"/>
  <c r="AU15" i="28"/>
  <c r="BC9" i="28"/>
  <c r="BG33" i="4"/>
  <c r="AG15" i="5"/>
  <c r="AH15" i="5" s="1"/>
  <c r="BG42" i="5"/>
  <c r="AG36" i="5"/>
  <c r="AH36" i="5" s="1"/>
  <c r="BD9" i="28"/>
  <c r="AS43" i="2"/>
  <c r="AT43" i="2" s="1"/>
  <c r="T15" i="28"/>
  <c r="J14" i="28"/>
  <c r="AG13" i="2"/>
  <c r="AH13" i="2" s="1"/>
  <c r="AG20" i="5"/>
  <c r="AH20" i="5" s="1"/>
  <c r="AC7" i="28"/>
  <c r="BG29" i="4"/>
  <c r="BG9" i="4"/>
  <c r="BG20" i="4"/>
  <c r="AZ53" i="4"/>
  <c r="AG33" i="2"/>
  <c r="AH33" i="2" s="1"/>
  <c r="BE44" i="39"/>
  <c r="BF44" i="39" s="1"/>
  <c r="BE32" i="39"/>
  <c r="BF32" i="39" s="1"/>
  <c r="BE28" i="39"/>
  <c r="BF28" i="39" s="1"/>
  <c r="BE47" i="9"/>
  <c r="BF47" i="9" s="1"/>
  <c r="BE23" i="39"/>
  <c r="BF23" i="39" s="1"/>
  <c r="BE12" i="23"/>
  <c r="BF12" i="23" s="1"/>
  <c r="BE29" i="39"/>
  <c r="BF29" i="39" s="1"/>
  <c r="BE9" i="39"/>
  <c r="BF9" i="39" s="1"/>
  <c r="BE40" i="39"/>
  <c r="BF40" i="39" s="1"/>
  <c r="BE12" i="39"/>
  <c r="BF12" i="39" s="1"/>
  <c r="BE24" i="23"/>
  <c r="BF24" i="23" s="1"/>
  <c r="BE48" i="39"/>
  <c r="BF48" i="39" s="1"/>
  <c r="BE8" i="39"/>
  <c r="BF8" i="39" s="1"/>
  <c r="BE39" i="39"/>
  <c r="BF39" i="39" s="1"/>
  <c r="BE15" i="39"/>
  <c r="BF15" i="39" s="1"/>
  <c r="BE44" i="9"/>
  <c r="BF44" i="9" s="1"/>
  <c r="BE17" i="39"/>
  <c r="BF17" i="39" s="1"/>
  <c r="BE19" i="23"/>
  <c r="BF19" i="23" s="1"/>
  <c r="AG24" i="2"/>
  <c r="AH24" i="2" s="1"/>
  <c r="AG28" i="5"/>
  <c r="AH28" i="5" s="1"/>
  <c r="AG39" i="5"/>
  <c r="AH39" i="5" s="1"/>
  <c r="AG23" i="5"/>
  <c r="AH23" i="5" s="1"/>
  <c r="BE36" i="39"/>
  <c r="BF36" i="39" s="1"/>
  <c r="BE16" i="39"/>
  <c r="BF16" i="39" s="1"/>
  <c r="BE7" i="39"/>
  <c r="BH7" i="39" s="1"/>
  <c r="AG52" i="39"/>
  <c r="BE35" i="39"/>
  <c r="BF35" i="39" s="1"/>
  <c r="BE19" i="39"/>
  <c r="BF19" i="39" s="1"/>
  <c r="BE11" i="39"/>
  <c r="BF11" i="39" s="1"/>
  <c r="BE22" i="23"/>
  <c r="BF22" i="23" s="1"/>
  <c r="BE33" i="39"/>
  <c r="BF33" i="39" s="1"/>
  <c r="BE25" i="39"/>
  <c r="BF25" i="39" s="1"/>
  <c r="BE13" i="39"/>
  <c r="BF13" i="39" s="1"/>
  <c r="BE38" i="9"/>
  <c r="BF38" i="9" s="1"/>
  <c r="BE26" i="20"/>
  <c r="BF26" i="20" s="1"/>
  <c r="AP22" i="4"/>
  <c r="AQ22" i="4" s="1"/>
  <c r="AG32" i="5"/>
  <c r="AH32" i="5" s="1"/>
  <c r="AG19" i="5"/>
  <c r="AH19" i="5" s="1"/>
  <c r="BE20" i="16"/>
  <c r="BF20" i="16" s="1"/>
  <c r="BE35" i="16"/>
  <c r="BF35" i="16" s="1"/>
  <c r="BE29" i="20"/>
  <c r="BF29" i="20" s="1"/>
  <c r="BE8" i="20"/>
  <c r="BF8" i="20" s="1"/>
  <c r="BE15" i="16"/>
  <c r="BF15" i="16" s="1"/>
  <c r="BE36" i="20"/>
  <c r="BF36" i="20" s="1"/>
  <c r="BE40" i="16"/>
  <c r="BF40" i="16" s="1"/>
  <c r="BE23" i="16"/>
  <c r="BF23" i="16" s="1"/>
  <c r="BE33" i="16"/>
  <c r="BF33" i="16" s="1"/>
  <c r="BH17" i="20"/>
  <c r="BI17" i="20" s="1"/>
  <c r="AP21" i="4"/>
  <c r="AQ21" i="4" s="1"/>
  <c r="BE21" i="20"/>
  <c r="BF21" i="20" s="1"/>
  <c r="BE43" i="20"/>
  <c r="BF43" i="20" s="1"/>
  <c r="BE36" i="18"/>
  <c r="BF36" i="18" s="1"/>
  <c r="BE46" i="18"/>
  <c r="BF46" i="18" s="1"/>
  <c r="AG53" i="20"/>
  <c r="AG53" i="16"/>
  <c r="BE22" i="18"/>
  <c r="BF22" i="18" s="1"/>
  <c r="BE39" i="16"/>
  <c r="BF39" i="16" s="1"/>
  <c r="BE47" i="16"/>
  <c r="BF47" i="16" s="1"/>
  <c r="BE49" i="16"/>
  <c r="BF49" i="16" s="1"/>
  <c r="AH53" i="38"/>
  <c r="AG53" i="38"/>
  <c r="BE10" i="16"/>
  <c r="BF10" i="16" s="1"/>
  <c r="BE12" i="20"/>
  <c r="BF12" i="20" s="1"/>
  <c r="BE25" i="20"/>
  <c r="BF25" i="20" s="1"/>
  <c r="BE34" i="16"/>
  <c r="BF34" i="16" s="1"/>
  <c r="BE42" i="16"/>
  <c r="BF42" i="16" s="1"/>
  <c r="BE44" i="16"/>
  <c r="BF44" i="16" s="1"/>
  <c r="AG52" i="18"/>
  <c r="BE19" i="16"/>
  <c r="BF19" i="16" s="1"/>
  <c r="BE28" i="18"/>
  <c r="BF28" i="18" s="1"/>
  <c r="BE15" i="20"/>
  <c r="BF15" i="20" s="1"/>
  <c r="BE13" i="16"/>
  <c r="BF13" i="16" s="1"/>
  <c r="BE16" i="18"/>
  <c r="BF16" i="18" s="1"/>
  <c r="BE22" i="20"/>
  <c r="BF22" i="20" s="1"/>
  <c r="BE18" i="20"/>
  <c r="BF18" i="20" s="1"/>
  <c r="BE22" i="16"/>
  <c r="BF22" i="16" s="1"/>
  <c r="BE36" i="16"/>
  <c r="BF36" i="16" s="1"/>
  <c r="BE45" i="18"/>
  <c r="BF45" i="18" s="1"/>
  <c r="BE18" i="18"/>
  <c r="BF18" i="18" s="1"/>
  <c r="AZ47" i="2"/>
  <c r="AZ39" i="2"/>
  <c r="AZ31" i="2"/>
  <c r="AZ23" i="2"/>
  <c r="AZ15" i="2"/>
  <c r="BG34" i="5"/>
  <c r="AC13" i="28"/>
  <c r="AO16" i="2"/>
  <c r="BG12" i="5"/>
  <c r="BH7" i="9"/>
  <c r="BI7" i="9" s="1"/>
  <c r="X33" i="2"/>
  <c r="Y33" i="2" s="1"/>
  <c r="X20" i="5"/>
  <c r="Y20" i="5" s="1"/>
  <c r="X52" i="39"/>
  <c r="X27" i="5"/>
  <c r="Y27" i="5" s="1"/>
  <c r="X43" i="5"/>
  <c r="Y43" i="5" s="1"/>
  <c r="X14" i="2"/>
  <c r="Y14" i="2" s="1"/>
  <c r="X22" i="2"/>
  <c r="Y22" i="2" s="1"/>
  <c r="BH12" i="22"/>
  <c r="X53" i="9"/>
  <c r="X24" i="5"/>
  <c r="Y24" i="5" s="1"/>
  <c r="AA17" i="4"/>
  <c r="AB17" i="4" s="1"/>
  <c r="BH12" i="16"/>
  <c r="BI12" i="16" s="1"/>
  <c r="X39" i="5"/>
  <c r="Y39" i="5" s="1"/>
  <c r="Y8" i="5"/>
  <c r="X41" i="2"/>
  <c r="Y41" i="2" s="1"/>
  <c r="X52" i="18"/>
  <c r="X8" i="28" s="1"/>
  <c r="Y8" i="28" s="1"/>
  <c r="Y52" i="18"/>
  <c r="X11" i="5"/>
  <c r="Y11" i="5" s="1"/>
  <c r="X53" i="16"/>
  <c r="X9" i="28" s="1"/>
  <c r="Y9" i="28" s="1"/>
  <c r="Y53" i="21"/>
  <c r="BH46" i="16"/>
  <c r="BI46" i="16" s="1"/>
  <c r="X53" i="20"/>
  <c r="X10" i="28" s="1"/>
  <c r="Y10" i="28" s="1"/>
  <c r="X53" i="38"/>
  <c r="X40" i="2"/>
  <c r="Y40" i="2" s="1"/>
  <c r="X25" i="2"/>
  <c r="Y25" i="2" s="1"/>
  <c r="X47" i="2"/>
  <c r="Y47" i="2" s="1"/>
  <c r="X15" i="2"/>
  <c r="Y15" i="2" s="1"/>
  <c r="X10" i="2"/>
  <c r="Y10" i="2" s="1"/>
  <c r="AO44" i="2"/>
  <c r="AC10" i="28"/>
  <c r="BG8" i="4"/>
  <c r="U49" i="2"/>
  <c r="V49" i="2" s="1"/>
  <c r="BG28" i="5"/>
  <c r="BA53" i="4"/>
  <c r="AZ32" i="2"/>
  <c r="AS44" i="2"/>
  <c r="AT44" i="2" s="1"/>
  <c r="BA9" i="2"/>
  <c r="N40" i="2"/>
  <c r="BD34" i="2"/>
  <c r="AO18" i="2"/>
  <c r="X19" i="2"/>
  <c r="Y19" i="2" s="1"/>
  <c r="G14" i="28"/>
  <c r="BE9" i="28"/>
  <c r="AQ13" i="28"/>
  <c r="BG38" i="5"/>
  <c r="AS23" i="2"/>
  <c r="AT23" i="2" s="1"/>
  <c r="N43" i="2"/>
  <c r="N23" i="2"/>
  <c r="BA14" i="2"/>
  <c r="BA8" i="2"/>
  <c r="AQ11" i="28"/>
  <c r="AC11" i="28"/>
  <c r="AS27" i="2"/>
  <c r="AT27" i="2" s="1"/>
  <c r="BG11" i="5"/>
  <c r="BG46" i="5"/>
  <c r="BH13" i="23"/>
  <c r="U39" i="5"/>
  <c r="V39" i="5" s="1"/>
  <c r="U40" i="5"/>
  <c r="V40" i="5" s="1"/>
  <c r="U53" i="22"/>
  <c r="U13" i="28" s="1"/>
  <c r="V13" i="28" s="1"/>
  <c r="U37" i="5"/>
  <c r="V37" i="5" s="1"/>
  <c r="U29" i="5"/>
  <c r="V29" i="5" s="1"/>
  <c r="U17" i="5"/>
  <c r="V17" i="5" s="1"/>
  <c r="U9" i="5"/>
  <c r="V9" i="5" s="1"/>
  <c r="U12" i="5"/>
  <c r="V12" i="5" s="1"/>
  <c r="U44" i="5"/>
  <c r="V44" i="5" s="1"/>
  <c r="U7" i="5"/>
  <c r="V7" i="5" s="1"/>
  <c r="U52" i="39"/>
  <c r="U41" i="5"/>
  <c r="V41" i="5" s="1"/>
  <c r="U33" i="5"/>
  <c r="AD33" i="5" s="1"/>
  <c r="U21" i="5"/>
  <c r="V21" i="5" s="1"/>
  <c r="U13" i="5"/>
  <c r="V13" i="5" s="1"/>
  <c r="U53" i="23"/>
  <c r="U12" i="28" s="1"/>
  <c r="V12" i="28" s="1"/>
  <c r="U48" i="5"/>
  <c r="V48" i="5" s="1"/>
  <c r="U11" i="5"/>
  <c r="V11" i="5" s="1"/>
  <c r="U53" i="9"/>
  <c r="U52" i="18"/>
  <c r="U8" i="28" s="1"/>
  <c r="V8" i="28" s="1"/>
  <c r="U19" i="5"/>
  <c r="V19" i="5" s="1"/>
  <c r="U16" i="5"/>
  <c r="V16" i="5" s="1"/>
  <c r="U43" i="5"/>
  <c r="U42" i="5"/>
  <c r="U18" i="5"/>
  <c r="V18" i="5" s="1"/>
  <c r="U23" i="5"/>
  <c r="V23" i="5" s="1"/>
  <c r="U38" i="2"/>
  <c r="V38" i="2" s="1"/>
  <c r="AA43" i="4"/>
  <c r="AB43" i="4" s="1"/>
  <c r="U47" i="5"/>
  <c r="V47" i="5" s="1"/>
  <c r="U36" i="5"/>
  <c r="V36" i="5" s="1"/>
  <c r="U28" i="5"/>
  <c r="V28" i="5" s="1"/>
  <c r="U53" i="16"/>
  <c r="U9" i="28" s="1"/>
  <c r="V9" i="28" s="1"/>
  <c r="U15" i="5"/>
  <c r="U30" i="5"/>
  <c r="V30" i="5" s="1"/>
  <c r="U10" i="5"/>
  <c r="BH8" i="16"/>
  <c r="BI8" i="16" s="1"/>
  <c r="BH21" i="16"/>
  <c r="BI21" i="16" s="1"/>
  <c r="AA27" i="4"/>
  <c r="AB27" i="4" s="1"/>
  <c r="U27" i="5"/>
  <c r="V27" i="5" s="1"/>
  <c r="U32" i="5"/>
  <c r="V32" i="5" s="1"/>
  <c r="U24" i="5"/>
  <c r="U8" i="5"/>
  <c r="AA8" i="5" s="1"/>
  <c r="AB8" i="5" s="1"/>
  <c r="U53" i="38"/>
  <c r="U31" i="5"/>
  <c r="V31" i="5" s="1"/>
  <c r="U46" i="5"/>
  <c r="V46" i="5" s="1"/>
  <c r="U34" i="5"/>
  <c r="V34" i="5" s="1"/>
  <c r="U22" i="5"/>
  <c r="U14" i="5"/>
  <c r="V14" i="5" s="1"/>
  <c r="U53" i="21"/>
  <c r="U11" i="28" s="1"/>
  <c r="V11" i="28" s="1"/>
  <c r="U35" i="5"/>
  <c r="U35" i="2" s="1"/>
  <c r="V35" i="2" s="1"/>
  <c r="U53" i="20"/>
  <c r="U10" i="28" s="1"/>
  <c r="N31" i="2"/>
  <c r="N19" i="2"/>
  <c r="X35" i="2"/>
  <c r="Y35" i="2" s="1"/>
  <c r="BG53" i="38"/>
  <c r="AA38" i="5"/>
  <c r="AB38" i="5" s="1"/>
  <c r="S38" i="5"/>
  <c r="AM22" i="2"/>
  <c r="AN22" i="2" s="1"/>
  <c r="AW28" i="5"/>
  <c r="S14" i="5"/>
  <c r="S53" i="20"/>
  <c r="BA46" i="2"/>
  <c r="BD35" i="2"/>
  <c r="BD36" i="2"/>
  <c r="BD48" i="2"/>
  <c r="BD11" i="28"/>
  <c r="BC11" i="28"/>
  <c r="AM44" i="2"/>
  <c r="AN44" i="2" s="1"/>
  <c r="BG52" i="18"/>
  <c r="AW12" i="5"/>
  <c r="K15" i="28"/>
  <c r="M14" i="28"/>
  <c r="AZ53" i="5"/>
  <c r="R38" i="2"/>
  <c r="S38" i="2" s="1"/>
  <c r="S41" i="5"/>
  <c r="S36" i="5"/>
  <c r="S28" i="5"/>
  <c r="N39" i="2"/>
  <c r="N27" i="2"/>
  <c r="N7" i="2"/>
  <c r="AC7" i="2"/>
  <c r="AZ48" i="2"/>
  <c r="AZ40" i="2"/>
  <c r="AZ28" i="2"/>
  <c r="AZ20" i="2"/>
  <c r="BA15" i="2"/>
  <c r="Z48" i="2"/>
  <c r="N28" i="2"/>
  <c r="N24" i="2"/>
  <c r="N20" i="2"/>
  <c r="N8" i="2"/>
  <c r="BD42" i="2"/>
  <c r="AW48" i="5"/>
  <c r="AC12" i="28"/>
  <c r="BG53" i="22"/>
  <c r="BG9" i="5"/>
  <c r="BG45" i="5"/>
  <c r="S53" i="21"/>
  <c r="S53" i="23"/>
  <c r="BD39" i="2"/>
  <c r="BD31" i="2"/>
  <c r="BD45" i="2"/>
  <c r="N26" i="2"/>
  <c r="N14" i="2"/>
  <c r="BE14" i="28"/>
  <c r="AH14" i="28"/>
  <c r="BC7" i="28"/>
  <c r="BA14" i="28"/>
  <c r="BG22" i="5"/>
  <c r="BG36" i="4"/>
  <c r="BG53" i="9"/>
  <c r="BG52" i="39"/>
  <c r="N37" i="2"/>
  <c r="N9" i="2"/>
  <c r="BD13" i="28"/>
  <c r="BG53" i="21"/>
  <c r="AO53" i="5"/>
  <c r="Z14" i="28"/>
  <c r="AB14" i="28" s="1"/>
  <c r="BG53" i="23"/>
  <c r="BG29" i="5"/>
  <c r="BG17" i="5"/>
  <c r="S31" i="5"/>
  <c r="R39" i="2"/>
  <c r="S39" i="2" s="1"/>
  <c r="R35" i="2"/>
  <c r="S35" i="2" s="1"/>
  <c r="R15" i="2"/>
  <c r="S15" i="2" s="1"/>
  <c r="R12" i="2"/>
  <c r="S12" i="2" s="1"/>
  <c r="S53" i="22"/>
  <c r="BH34" i="39"/>
  <c r="BI34" i="39" s="1"/>
  <c r="R23" i="2"/>
  <c r="S23" i="2" s="1"/>
  <c r="R27" i="5"/>
  <c r="R27" i="2" s="1"/>
  <c r="S27" i="2" s="1"/>
  <c r="R53" i="9"/>
  <c r="R55" i="9" s="1"/>
  <c r="R47" i="2"/>
  <c r="S47" i="2" s="1"/>
  <c r="R34" i="5"/>
  <c r="R18" i="5"/>
  <c r="R46" i="5"/>
  <c r="R46" i="2" s="1"/>
  <c r="S46" i="2" s="1"/>
  <c r="R30" i="5"/>
  <c r="R30" i="2" s="1"/>
  <c r="S30" i="2" s="1"/>
  <c r="R52" i="39"/>
  <c r="R11" i="2"/>
  <c r="S11" i="2" s="1"/>
  <c r="R32" i="2"/>
  <c r="S32" i="2" s="1"/>
  <c r="R19" i="2"/>
  <c r="S19" i="2" s="1"/>
  <c r="R31" i="2"/>
  <c r="S31" i="2" s="1"/>
  <c r="AA41" i="4"/>
  <c r="AB41" i="4" s="1"/>
  <c r="R41" i="2"/>
  <c r="S41" i="2" s="1"/>
  <c r="R37" i="5"/>
  <c r="R37" i="2" s="1"/>
  <c r="S37" i="2" s="1"/>
  <c r="R17" i="5"/>
  <c r="R20" i="5"/>
  <c r="R26" i="5"/>
  <c r="AA39" i="4"/>
  <c r="AB39" i="4" s="1"/>
  <c r="R10" i="2"/>
  <c r="S10" i="2" s="1"/>
  <c r="R49" i="5"/>
  <c r="R25" i="5"/>
  <c r="R25" i="2" s="1"/>
  <c r="S25" i="2" s="1"/>
  <c r="R9" i="5"/>
  <c r="R9" i="2" s="1"/>
  <c r="S9" i="2" s="1"/>
  <c r="R44" i="5"/>
  <c r="R8" i="2"/>
  <c r="S8" i="2" s="1"/>
  <c r="R45" i="5"/>
  <c r="AD45" i="5" s="1"/>
  <c r="R29" i="5"/>
  <c r="R21" i="5"/>
  <c r="R13" i="5"/>
  <c r="R52" i="18"/>
  <c r="R8" i="28" s="1"/>
  <c r="R48" i="5"/>
  <c r="R40" i="5"/>
  <c r="R53" i="16"/>
  <c r="R9" i="28" s="1"/>
  <c r="S53" i="16"/>
  <c r="N53" i="5"/>
  <c r="AS7" i="2"/>
  <c r="AT7" i="2" s="1"/>
  <c r="X34" i="2"/>
  <c r="Y34" i="2" s="1"/>
  <c r="X18" i="2"/>
  <c r="Y18" i="2" s="1"/>
  <c r="R33" i="2"/>
  <c r="S33" i="2" s="1"/>
  <c r="AA13" i="4"/>
  <c r="AB13" i="4" s="1"/>
  <c r="BG18" i="5"/>
  <c r="BG53" i="20"/>
  <c r="AV44" i="2"/>
  <c r="AW44" i="2" s="1"/>
  <c r="AS33" i="2"/>
  <c r="AT33" i="2" s="1"/>
  <c r="AM21" i="2"/>
  <c r="AN21" i="2" s="1"/>
  <c r="AM32" i="2"/>
  <c r="AN32" i="2" s="1"/>
  <c r="X48" i="2"/>
  <c r="Y48" i="2" s="1"/>
  <c r="X28" i="2"/>
  <c r="Y28" i="2" s="1"/>
  <c r="X8" i="2"/>
  <c r="Y8" i="2" s="1"/>
  <c r="R16" i="2"/>
  <c r="S16" i="2" s="1"/>
  <c r="BD7" i="28"/>
  <c r="N14" i="28"/>
  <c r="P14" i="28" s="1"/>
  <c r="Z53" i="5"/>
  <c r="BG30" i="5"/>
  <c r="BG10" i="5"/>
  <c r="BG33" i="5"/>
  <c r="BG25" i="5"/>
  <c r="L53" i="20"/>
  <c r="L10" i="28" s="1"/>
  <c r="M10" i="28" s="1"/>
  <c r="Q15" i="28"/>
  <c r="BG13" i="5"/>
  <c r="X29" i="2"/>
  <c r="Y29" i="2" s="1"/>
  <c r="X13" i="2"/>
  <c r="Y13" i="2" s="1"/>
  <c r="R43" i="2"/>
  <c r="S43" i="2" s="1"/>
  <c r="R28" i="2"/>
  <c r="S28" i="2" s="1"/>
  <c r="S14" i="28"/>
  <c r="AA29" i="4"/>
  <c r="AB29" i="4" s="1"/>
  <c r="AA47" i="4"/>
  <c r="AB47" i="4" s="1"/>
  <c r="BB27" i="4"/>
  <c r="BC27" i="4" s="1"/>
  <c r="BB44" i="5"/>
  <c r="BC44" i="5" s="1"/>
  <c r="AC53" i="5"/>
  <c r="BD53" i="5"/>
  <c r="L49" i="5"/>
  <c r="M49" i="5" s="1"/>
  <c r="L8" i="5"/>
  <c r="M8" i="5" s="1"/>
  <c r="L41" i="5"/>
  <c r="M41" i="5" s="1"/>
  <c r="L29" i="5"/>
  <c r="M29" i="5" s="1"/>
  <c r="L21" i="5"/>
  <c r="M21" i="5" s="1"/>
  <c r="L13" i="5"/>
  <c r="M13" i="5" s="1"/>
  <c r="L48" i="5"/>
  <c r="M48" i="5" s="1"/>
  <c r="L40" i="5"/>
  <c r="M40" i="5" s="1"/>
  <c r="L37" i="5"/>
  <c r="M37" i="5" s="1"/>
  <c r="L17" i="5"/>
  <c r="M17" i="5" s="1"/>
  <c r="L44" i="5"/>
  <c r="M44" i="5" s="1"/>
  <c r="L53" i="21"/>
  <c r="L11" i="28" s="1"/>
  <c r="M11" i="28" s="1"/>
  <c r="L27" i="5"/>
  <c r="M27" i="5" s="1"/>
  <c r="L11" i="5"/>
  <c r="M11" i="5" s="1"/>
  <c r="L10" i="5"/>
  <c r="M10" i="5" s="1"/>
  <c r="BH9" i="18"/>
  <c r="BI9" i="18" s="1"/>
  <c r="L35" i="5"/>
  <c r="M35" i="5" s="1"/>
  <c r="L19" i="5"/>
  <c r="M19" i="5" s="1"/>
  <c r="L34" i="5"/>
  <c r="M34" i="5" s="1"/>
  <c r="L38" i="5"/>
  <c r="M38" i="5" s="1"/>
  <c r="L22" i="5"/>
  <c r="M22" i="5" s="1"/>
  <c r="L47" i="5"/>
  <c r="M47" i="5" s="1"/>
  <c r="L42" i="5"/>
  <c r="M42" i="5" s="1"/>
  <c r="L46" i="5"/>
  <c r="M46" i="5" s="1"/>
  <c r="L30" i="5"/>
  <c r="M30" i="5" s="1"/>
  <c r="L14" i="5"/>
  <c r="M14" i="5" s="1"/>
  <c r="L52" i="18"/>
  <c r="L8" i="28" s="1"/>
  <c r="M8" i="28" s="1"/>
  <c r="L28" i="5"/>
  <c r="M28" i="5" s="1"/>
  <c r="L12" i="5"/>
  <c r="M12" i="5" s="1"/>
  <c r="L43" i="5"/>
  <c r="M43" i="5" s="1"/>
  <c r="L31" i="5"/>
  <c r="M31" i="5" s="1"/>
  <c r="L15" i="5"/>
  <c r="M15" i="5" s="1"/>
  <c r="L53" i="38"/>
  <c r="L36" i="5"/>
  <c r="M36" i="5" s="1"/>
  <c r="L16" i="5"/>
  <c r="M16" i="5" s="1"/>
  <c r="L39" i="5"/>
  <c r="M39" i="5" s="1"/>
  <c r="L23" i="5"/>
  <c r="M23" i="5" s="1"/>
  <c r="J53" i="38"/>
  <c r="I11" i="2"/>
  <c r="J11" i="2" s="1"/>
  <c r="I10" i="2"/>
  <c r="J10" i="2" s="1"/>
  <c r="I7" i="2"/>
  <c r="J7" i="2" s="1"/>
  <c r="I13" i="2"/>
  <c r="J13" i="2" s="1"/>
  <c r="I14" i="2"/>
  <c r="J14" i="2" s="1"/>
  <c r="I15" i="2"/>
  <c r="J15" i="2" s="1"/>
  <c r="I9" i="2"/>
  <c r="J9" i="2" s="1"/>
  <c r="F48" i="5"/>
  <c r="G48" i="5" s="1"/>
  <c r="F44" i="5"/>
  <c r="G44" i="5" s="1"/>
  <c r="F40" i="5"/>
  <c r="G40" i="5" s="1"/>
  <c r="F36" i="5"/>
  <c r="F26" i="5"/>
  <c r="G26" i="5" s="1"/>
  <c r="F18" i="5"/>
  <c r="G18" i="5" s="1"/>
  <c r="F14" i="5"/>
  <c r="F10" i="5"/>
  <c r="F7" i="5"/>
  <c r="G7" i="5" s="1"/>
  <c r="F53" i="38"/>
  <c r="F55" i="38" s="1"/>
  <c r="BB14" i="4"/>
  <c r="BC14" i="4" s="1"/>
  <c r="R24" i="2"/>
  <c r="S24" i="2" s="1"/>
  <c r="BH14" i="20"/>
  <c r="BI14" i="20" s="1"/>
  <c r="BB9" i="21"/>
  <c r="BC9" i="21" s="1"/>
  <c r="BB45" i="16"/>
  <c r="BC45" i="16" s="1"/>
  <c r="BB48" i="18"/>
  <c r="BC48" i="18" s="1"/>
  <c r="AV14" i="2"/>
  <c r="BH9" i="16"/>
  <c r="BI9" i="16" s="1"/>
  <c r="BH48" i="18"/>
  <c r="BI48" i="18" s="1"/>
  <c r="BB45" i="4"/>
  <c r="BC45" i="4" s="1"/>
  <c r="BE28" i="20"/>
  <c r="BF28" i="20" s="1"/>
  <c r="BE30" i="20"/>
  <c r="BF30" i="20" s="1"/>
  <c r="BE34" i="20"/>
  <c r="BF34" i="20" s="1"/>
  <c r="BE38" i="20"/>
  <c r="BF38" i="20" s="1"/>
  <c r="BE40" i="20"/>
  <c r="BF40" i="20" s="1"/>
  <c r="BE29" i="16"/>
  <c r="BF29" i="16" s="1"/>
  <c r="BE20" i="18"/>
  <c r="BF20" i="18" s="1"/>
  <c r="BE26" i="18"/>
  <c r="BF26" i="18" s="1"/>
  <c r="BE38" i="18"/>
  <c r="BF38" i="18" s="1"/>
  <c r="BE42" i="18"/>
  <c r="BF42" i="18" s="1"/>
  <c r="BB18" i="21"/>
  <c r="BC18" i="21" s="1"/>
  <c r="BB16" i="21"/>
  <c r="BC16" i="21" s="1"/>
  <c r="BB31" i="16"/>
  <c r="BC31" i="16" s="1"/>
  <c r="BB34" i="18"/>
  <c r="BC34" i="18" s="1"/>
  <c r="BB38" i="18"/>
  <c r="BC38" i="18" s="1"/>
  <c r="BB40" i="18"/>
  <c r="BC40" i="18" s="1"/>
  <c r="BC9" i="16"/>
  <c r="BB11" i="16"/>
  <c r="BC11" i="16" s="1"/>
  <c r="BB14" i="18"/>
  <c r="BC14" i="18" s="1"/>
  <c r="BB20" i="18"/>
  <c r="BC20" i="18" s="1"/>
  <c r="BB24" i="18"/>
  <c r="BC24" i="18" s="1"/>
  <c r="BB25" i="16"/>
  <c r="BC25" i="16" s="1"/>
  <c r="BB26" i="18"/>
  <c r="BC26" i="18" s="1"/>
  <c r="BB28" i="18"/>
  <c r="BC28" i="18" s="1"/>
  <c r="BB29" i="16"/>
  <c r="BC29" i="16" s="1"/>
  <c r="BB30" i="18"/>
  <c r="BC30" i="18" s="1"/>
  <c r="BB42" i="18"/>
  <c r="BC42" i="18" s="1"/>
  <c r="AV49" i="5"/>
  <c r="BB49" i="5" s="1"/>
  <c r="BC49" i="5" s="1"/>
  <c r="BB49" i="38"/>
  <c r="BC49" i="38" s="1"/>
  <c r="BB47" i="38"/>
  <c r="BC47" i="38" s="1"/>
  <c r="AV47" i="5"/>
  <c r="AV45" i="5"/>
  <c r="BB45" i="38"/>
  <c r="BC45" i="38" s="1"/>
  <c r="BB43" i="38"/>
  <c r="BC43" i="38" s="1"/>
  <c r="AV43" i="5"/>
  <c r="BB43" i="5" s="1"/>
  <c r="BC43" i="5" s="1"/>
  <c r="AV41" i="5"/>
  <c r="BB41" i="5" s="1"/>
  <c r="BC41" i="5" s="1"/>
  <c r="AV39" i="5"/>
  <c r="BB39" i="38"/>
  <c r="BC39" i="38" s="1"/>
  <c r="AV37" i="5"/>
  <c r="AV35" i="5"/>
  <c r="AV33" i="5"/>
  <c r="BB33" i="5" s="1"/>
  <c r="BC33" i="5" s="1"/>
  <c r="AV31" i="5"/>
  <c r="BB31" i="5" s="1"/>
  <c r="BC31" i="5" s="1"/>
  <c r="AV29" i="5"/>
  <c r="BB29" i="38"/>
  <c r="BC29" i="38" s="1"/>
  <c r="AV27" i="5"/>
  <c r="BB27" i="5" s="1"/>
  <c r="BC27" i="5" s="1"/>
  <c r="BB27" i="38"/>
  <c r="BC27" i="38" s="1"/>
  <c r="BB25" i="38"/>
  <c r="BC25" i="38" s="1"/>
  <c r="AV25" i="5"/>
  <c r="AV23" i="5"/>
  <c r="BB23" i="5" s="1"/>
  <c r="BC23" i="5" s="1"/>
  <c r="BB23" i="38"/>
  <c r="BC23" i="38" s="1"/>
  <c r="AV21" i="5"/>
  <c r="AV19" i="5"/>
  <c r="BB19" i="5" s="1"/>
  <c r="BC19" i="5" s="1"/>
  <c r="AV17" i="5"/>
  <c r="BB17" i="5" s="1"/>
  <c r="BC17" i="5" s="1"/>
  <c r="AV15" i="5"/>
  <c r="BB15" i="38"/>
  <c r="BC15" i="38" s="1"/>
  <c r="BB13" i="38"/>
  <c r="AV13" i="5"/>
  <c r="AV11" i="5"/>
  <c r="AV9" i="5"/>
  <c r="AV53" i="38"/>
  <c r="AV53" i="16"/>
  <c r="BE9" i="21"/>
  <c r="BF9" i="21" s="1"/>
  <c r="AV53" i="21"/>
  <c r="BB10" i="21"/>
  <c r="BC10" i="21" s="1"/>
  <c r="BE11" i="21"/>
  <c r="BF11" i="21" s="1"/>
  <c r="BB12" i="21"/>
  <c r="BC12" i="21" s="1"/>
  <c r="BB13" i="18"/>
  <c r="BE13" i="18"/>
  <c r="BF13" i="18" s="1"/>
  <c r="AV52" i="18"/>
  <c r="AV53" i="20"/>
  <c r="BB15" i="18"/>
  <c r="BC15" i="18" s="1"/>
  <c r="BE15" i="18"/>
  <c r="BF15" i="18" s="1"/>
  <c r="BB17" i="18"/>
  <c r="BC17" i="18" s="1"/>
  <c r="BE17" i="18"/>
  <c r="BF17" i="18" s="1"/>
  <c r="BB19" i="18"/>
  <c r="BC19" i="18" s="1"/>
  <c r="BE19" i="18"/>
  <c r="BB21" i="18"/>
  <c r="BC21" i="18" s="1"/>
  <c r="BE21" i="18"/>
  <c r="BF21" i="18" s="1"/>
  <c r="BB22" i="21"/>
  <c r="BC22" i="21" s="1"/>
  <c r="BB23" i="18"/>
  <c r="BC23" i="18" s="1"/>
  <c r="BE23" i="18"/>
  <c r="BF23" i="18" s="1"/>
  <c r="BB25" i="21"/>
  <c r="BC25" i="21" s="1"/>
  <c r="BB27" i="18"/>
  <c r="BC27" i="18" s="1"/>
  <c r="BE27" i="18"/>
  <c r="BB29" i="21"/>
  <c r="BC29" i="21" s="1"/>
  <c r="BB33" i="18"/>
  <c r="BC33" i="18" s="1"/>
  <c r="BE33" i="18"/>
  <c r="BB35" i="18"/>
  <c r="BC35" i="18" s="1"/>
  <c r="BE35" i="18"/>
  <c r="BF35" i="18" s="1"/>
  <c r="BE36" i="21"/>
  <c r="BF36" i="21" s="1"/>
  <c r="BB37" i="18"/>
  <c r="BC37" i="18" s="1"/>
  <c r="BE37" i="18"/>
  <c r="BF37" i="18" s="1"/>
  <c r="BB39" i="18"/>
  <c r="BC39" i="18" s="1"/>
  <c r="BE39" i="18"/>
  <c r="BF39" i="18" s="1"/>
  <c r="BB41" i="18"/>
  <c r="BC41" i="18" s="1"/>
  <c r="BE41" i="18"/>
  <c r="BF41" i="18" s="1"/>
  <c r="BB43" i="18"/>
  <c r="BC43" i="18" s="1"/>
  <c r="BE43" i="18"/>
  <c r="BF43" i="18" s="1"/>
  <c r="BB44" i="21"/>
  <c r="BC44" i="21" s="1"/>
  <c r="BB45" i="21"/>
  <c r="BC45" i="21" s="1"/>
  <c r="BB47" i="18"/>
  <c r="BC47" i="18" s="1"/>
  <c r="BE47" i="18"/>
  <c r="BF47" i="18" s="1"/>
  <c r="BB49" i="18"/>
  <c r="BC49" i="18" s="1"/>
  <c r="BE49" i="18"/>
  <c r="BF49" i="18" s="1"/>
  <c r="BF14" i="18"/>
  <c r="AT49" i="5"/>
  <c r="AT41" i="5"/>
  <c r="AT23" i="5"/>
  <c r="AT33" i="5"/>
  <c r="AT17" i="5"/>
  <c r="BF14" i="20"/>
  <c r="AT43" i="5"/>
  <c r="AT27" i="5"/>
  <c r="AT19" i="5"/>
  <c r="AT31" i="5"/>
  <c r="BE17" i="21"/>
  <c r="BF17" i="21" s="1"/>
  <c r="X53" i="21"/>
  <c r="X11" i="28" s="1"/>
  <c r="I12" i="2"/>
  <c r="J12" i="2" s="1"/>
  <c r="I8" i="2"/>
  <c r="J8" i="2" s="1"/>
  <c r="T53" i="2"/>
  <c r="Q53" i="2"/>
  <c r="K53" i="2"/>
  <c r="H53" i="2"/>
  <c r="H17" i="28" s="1"/>
  <c r="E53" i="2"/>
  <c r="E17" i="28" s="1"/>
  <c r="AZ44" i="2"/>
  <c r="AZ38" i="2"/>
  <c r="AZ24" i="2"/>
  <c r="AZ18" i="2"/>
  <c r="BB10" i="4"/>
  <c r="BC10" i="4" s="1"/>
  <c r="F53" i="23"/>
  <c r="AZ16" i="2"/>
  <c r="AY53" i="2"/>
  <c r="AY55" i="2" s="1"/>
  <c r="BD12" i="28"/>
  <c r="BF12" i="28" s="1"/>
  <c r="AA34" i="4"/>
  <c r="AB34" i="4" s="1"/>
  <c r="BE15" i="21"/>
  <c r="BF15" i="21" s="1"/>
  <c r="BE21" i="21"/>
  <c r="BF21" i="21" s="1"/>
  <c r="BE23" i="21"/>
  <c r="BF23" i="21" s="1"/>
  <c r="BE24" i="21"/>
  <c r="BF24" i="21" s="1"/>
  <c r="BE26" i="21"/>
  <c r="BF26" i="21" s="1"/>
  <c r="BE28" i="21"/>
  <c r="BF28" i="21" s="1"/>
  <c r="BE38" i="21"/>
  <c r="BF38" i="21" s="1"/>
  <c r="BE25" i="21"/>
  <c r="BF25" i="21" s="1"/>
  <c r="BE29" i="21"/>
  <c r="BF29" i="21" s="1"/>
  <c r="BE46" i="21"/>
  <c r="BF46" i="21" s="1"/>
  <c r="R53" i="38"/>
  <c r="R7" i="5"/>
  <c r="AO41" i="2"/>
  <c r="BD33" i="2"/>
  <c r="AO25" i="2"/>
  <c r="AO38" i="2"/>
  <c r="AO22" i="2"/>
  <c r="Z53" i="4"/>
  <c r="BE11" i="28"/>
  <c r="AA15" i="4"/>
  <c r="AB15" i="4" s="1"/>
  <c r="AA35" i="4"/>
  <c r="AB35" i="4" s="1"/>
  <c r="AC8" i="28"/>
  <c r="BE48" i="38"/>
  <c r="AJ48" i="5"/>
  <c r="BE46" i="38"/>
  <c r="AJ46" i="5"/>
  <c r="BE44" i="38"/>
  <c r="AJ44" i="5"/>
  <c r="BE42" i="38"/>
  <c r="AJ42" i="5"/>
  <c r="BE40" i="38"/>
  <c r="AJ40" i="5"/>
  <c r="BE38" i="38"/>
  <c r="AJ38" i="5"/>
  <c r="BE36" i="38"/>
  <c r="AJ36" i="5"/>
  <c r="BE34" i="38"/>
  <c r="AJ34" i="5"/>
  <c r="AJ32" i="5"/>
  <c r="BE32" i="38"/>
  <c r="BE30" i="38"/>
  <c r="AJ30" i="5"/>
  <c r="BE28" i="38"/>
  <c r="AJ28" i="5"/>
  <c r="BE26" i="38"/>
  <c r="AJ26" i="5"/>
  <c r="AJ24" i="5"/>
  <c r="BE24" i="38"/>
  <c r="AJ22" i="5"/>
  <c r="BE22" i="38"/>
  <c r="BE20" i="38"/>
  <c r="AJ20" i="5"/>
  <c r="BE18" i="38"/>
  <c r="AJ18" i="5"/>
  <c r="AJ16" i="5"/>
  <c r="BE16" i="38"/>
  <c r="BH16" i="38" s="1"/>
  <c r="BI16" i="38" s="1"/>
  <c r="BE14" i="38"/>
  <c r="AJ14" i="5"/>
  <c r="AJ12" i="5"/>
  <c r="BE12" i="38"/>
  <c r="BE10" i="38"/>
  <c r="AJ10" i="5"/>
  <c r="BE8" i="38"/>
  <c r="AJ53" i="38"/>
  <c r="AJ8" i="5"/>
  <c r="BE49" i="38"/>
  <c r="AJ49" i="5"/>
  <c r="BE47" i="38"/>
  <c r="AJ47" i="5"/>
  <c r="BE45" i="38"/>
  <c r="AJ45" i="5"/>
  <c r="BE43" i="38"/>
  <c r="AJ43" i="5"/>
  <c r="BE41" i="38"/>
  <c r="AJ41" i="5"/>
  <c r="BE39" i="38"/>
  <c r="AJ39" i="5"/>
  <c r="BE37" i="38"/>
  <c r="AJ37" i="5"/>
  <c r="BE35" i="38"/>
  <c r="BH35" i="38" s="1"/>
  <c r="AJ35" i="5"/>
  <c r="AJ33" i="5"/>
  <c r="BE33" i="38"/>
  <c r="BE31" i="38"/>
  <c r="AJ31" i="5"/>
  <c r="BE29" i="38"/>
  <c r="AJ29" i="5"/>
  <c r="AJ27" i="5"/>
  <c r="BE27" i="38"/>
  <c r="AJ25" i="5"/>
  <c r="BE25" i="38"/>
  <c r="BH25" i="38" s="1"/>
  <c r="BE23" i="38"/>
  <c r="AJ23" i="5"/>
  <c r="BE21" i="38"/>
  <c r="AJ21" i="5"/>
  <c r="AJ19" i="5"/>
  <c r="BE19" i="38"/>
  <c r="BE17" i="38"/>
  <c r="AJ17" i="5"/>
  <c r="AJ15" i="5"/>
  <c r="BE15" i="38"/>
  <c r="BE13" i="38"/>
  <c r="AJ13" i="5"/>
  <c r="BE11" i="38"/>
  <c r="AJ11" i="5"/>
  <c r="AJ9" i="5"/>
  <c r="BE9" i="38"/>
  <c r="AH7" i="5"/>
  <c r="AG53" i="23"/>
  <c r="BE9" i="23"/>
  <c r="BE11" i="22"/>
  <c r="BE14" i="22"/>
  <c r="BH14" i="22" s="1"/>
  <c r="BE16" i="22"/>
  <c r="BE17" i="22"/>
  <c r="BE18" i="22"/>
  <c r="BE20" i="23"/>
  <c r="BE21" i="23"/>
  <c r="BE23" i="22"/>
  <c r="BE26" i="22"/>
  <c r="BE28" i="22"/>
  <c r="BE29" i="23"/>
  <c r="BE31" i="22"/>
  <c r="BE33" i="22"/>
  <c r="BE35" i="23"/>
  <c r="BE36" i="22"/>
  <c r="BE37" i="23"/>
  <c r="BH37" i="23" s="1"/>
  <c r="BE37" i="22"/>
  <c r="BE46" i="23"/>
  <c r="BE46" i="22"/>
  <c r="BH46" i="22" s="1"/>
  <c r="BE9" i="9"/>
  <c r="BE11" i="9"/>
  <c r="BE13" i="9"/>
  <c r="BE15" i="9"/>
  <c r="BE17" i="9"/>
  <c r="BE19" i="9"/>
  <c r="BE21" i="9"/>
  <c r="BE23" i="9"/>
  <c r="BE25" i="9"/>
  <c r="BE27" i="9"/>
  <c r="BH27" i="9" s="1"/>
  <c r="BE29" i="9"/>
  <c r="BE31" i="9"/>
  <c r="BE33" i="9"/>
  <c r="BE35" i="9"/>
  <c r="BH35" i="9" s="1"/>
  <c r="BE37" i="9"/>
  <c r="AG53" i="22"/>
  <c r="BE9" i="22"/>
  <c r="BE10" i="23"/>
  <c r="BE11" i="23"/>
  <c r="BE14" i="23"/>
  <c r="BE17" i="23"/>
  <c r="BE18" i="23"/>
  <c r="BE20" i="22"/>
  <c r="BE21" i="22"/>
  <c r="BH21" i="22" s="1"/>
  <c r="BE23" i="23"/>
  <c r="BE25" i="22"/>
  <c r="BE27" i="22"/>
  <c r="BE29" i="22"/>
  <c r="BE31" i="23"/>
  <c r="BE38" i="23"/>
  <c r="BE38" i="22"/>
  <c r="BE40" i="23"/>
  <c r="BE40" i="22"/>
  <c r="BE42" i="23"/>
  <c r="BE42" i="22"/>
  <c r="BE44" i="22"/>
  <c r="BE47" i="23"/>
  <c r="BE47" i="22"/>
  <c r="BE49" i="22"/>
  <c r="BH49" i="22" s="1"/>
  <c r="AG53" i="9"/>
  <c r="AG55" i="9" s="1"/>
  <c r="BE8" i="9"/>
  <c r="BH8" i="9" s="1"/>
  <c r="BE10" i="9"/>
  <c r="BE12" i="9"/>
  <c r="BH12" i="9" s="1"/>
  <c r="BE14" i="9"/>
  <c r="BE16" i="9"/>
  <c r="BH16" i="9" s="1"/>
  <c r="BE18" i="9"/>
  <c r="BE20" i="9"/>
  <c r="BH20" i="9" s="1"/>
  <c r="BE22" i="9"/>
  <c r="BE24" i="9"/>
  <c r="BE26" i="9"/>
  <c r="BE28" i="9"/>
  <c r="BE30" i="9"/>
  <c r="BH30" i="9" s="1"/>
  <c r="BE32" i="9"/>
  <c r="BE34" i="9"/>
  <c r="BE36" i="9"/>
  <c r="BH36" i="9" s="1"/>
  <c r="AG18" i="2"/>
  <c r="AH18" i="2" s="1"/>
  <c r="AG41" i="2"/>
  <c r="AH41" i="2" s="1"/>
  <c r="AG48" i="2"/>
  <c r="AH48" i="2" s="1"/>
  <c r="AG7" i="2"/>
  <c r="AH7" i="2" s="1"/>
  <c r="AG27" i="2"/>
  <c r="AH27" i="2" s="1"/>
  <c r="AG34" i="2"/>
  <c r="AH34" i="2" s="1"/>
  <c r="AG38" i="2"/>
  <c r="AH38" i="2" s="1"/>
  <c r="AG10" i="2"/>
  <c r="AH10" i="2" s="1"/>
  <c r="AG14" i="2"/>
  <c r="AH14" i="2" s="1"/>
  <c r="AG46" i="2"/>
  <c r="AH46" i="2" s="1"/>
  <c r="AG9" i="2"/>
  <c r="AH9" i="2" s="1"/>
  <c r="AG26" i="2"/>
  <c r="AH26" i="2" s="1"/>
  <c r="AG37" i="2"/>
  <c r="AH37" i="2" s="1"/>
  <c r="AG44" i="2"/>
  <c r="AH44" i="2" s="1"/>
  <c r="BE16" i="21"/>
  <c r="AG53" i="21"/>
  <c r="BE18" i="21"/>
  <c r="BE31" i="21"/>
  <c r="BE39" i="21"/>
  <c r="BH39" i="21" s="1"/>
  <c r="BE40" i="21"/>
  <c r="BE41" i="21"/>
  <c r="BE42" i="21"/>
  <c r="BE43" i="21"/>
  <c r="BH43" i="21" s="1"/>
  <c r="BE45" i="21"/>
  <c r="BE48" i="21"/>
  <c r="BE49" i="21"/>
  <c r="AG8" i="2"/>
  <c r="AH8" i="2" s="1"/>
  <c r="AG11" i="2"/>
  <c r="AH11" i="2" s="1"/>
  <c r="AP11" i="4"/>
  <c r="BE19" i="21"/>
  <c r="BE20" i="21"/>
  <c r="BE27" i="21"/>
  <c r="BE33" i="21"/>
  <c r="BH33" i="21" s="1"/>
  <c r="BE34" i="21"/>
  <c r="BH34" i="21" s="1"/>
  <c r="BE35" i="21"/>
  <c r="BE37" i="21"/>
  <c r="BE44" i="21"/>
  <c r="X53" i="23"/>
  <c r="X12" i="28" s="1"/>
  <c r="X53" i="22"/>
  <c r="X13" i="28" s="1"/>
  <c r="M53" i="22"/>
  <c r="L53" i="22"/>
  <c r="L13" i="28" s="1"/>
  <c r="M13" i="28" s="1"/>
  <c r="M53" i="23"/>
  <c r="L53" i="23"/>
  <c r="L12" i="28" s="1"/>
  <c r="M12" i="28" s="1"/>
  <c r="L52" i="39"/>
  <c r="L25" i="5"/>
  <c r="M25" i="5" s="1"/>
  <c r="L32" i="5"/>
  <c r="M32" i="5" s="1"/>
  <c r="L7" i="5"/>
  <c r="L53" i="9"/>
  <c r="L55" i="9" s="1"/>
  <c r="M53" i="16"/>
  <c r="O46" i="4"/>
  <c r="P46" i="4" s="1"/>
  <c r="I53" i="23"/>
  <c r="I12" i="28" s="1"/>
  <c r="I53" i="22"/>
  <c r="I13" i="28" s="1"/>
  <c r="J48" i="5"/>
  <c r="J44" i="5"/>
  <c r="J40" i="5"/>
  <c r="J29" i="5"/>
  <c r="J46" i="5"/>
  <c r="J26" i="5"/>
  <c r="J18" i="5"/>
  <c r="J14" i="5"/>
  <c r="J10" i="5"/>
  <c r="I53" i="5"/>
  <c r="J7" i="5"/>
  <c r="J47" i="5"/>
  <c r="J39" i="5"/>
  <c r="J35" i="5"/>
  <c r="J31" i="5"/>
  <c r="J27" i="5"/>
  <c r="J23" i="5"/>
  <c r="J15" i="5"/>
  <c r="J11" i="5"/>
  <c r="I55" i="9"/>
  <c r="I7" i="28"/>
  <c r="J53" i="9"/>
  <c r="J52" i="39"/>
  <c r="I31" i="2"/>
  <c r="J31" i="2" s="1"/>
  <c r="I43" i="2"/>
  <c r="J43" i="2" s="1"/>
  <c r="I39" i="2"/>
  <c r="J39" i="2" s="1"/>
  <c r="I23" i="2"/>
  <c r="J23" i="2" s="1"/>
  <c r="I34" i="2"/>
  <c r="J34" i="2" s="1"/>
  <c r="I28" i="2"/>
  <c r="J28" i="2" s="1"/>
  <c r="I20" i="2"/>
  <c r="J20" i="2" s="1"/>
  <c r="I46" i="2"/>
  <c r="J46" i="2" s="1"/>
  <c r="I30" i="2"/>
  <c r="J30" i="2" s="1"/>
  <c r="I53" i="16"/>
  <c r="I9" i="28" s="1"/>
  <c r="I53" i="20"/>
  <c r="I10" i="28" s="1"/>
  <c r="I53" i="21"/>
  <c r="I11" i="28" s="1"/>
  <c r="J52" i="18"/>
  <c r="AZ49" i="2"/>
  <c r="AZ43" i="2"/>
  <c r="AZ35" i="2"/>
  <c r="AZ27" i="2"/>
  <c r="AZ19" i="2"/>
  <c r="AZ13" i="2"/>
  <c r="AZ11" i="2"/>
  <c r="BD53" i="4"/>
  <c r="AQ9" i="28"/>
  <c r="AZ10" i="2"/>
  <c r="AW15" i="28"/>
  <c r="BC12" i="28"/>
  <c r="BA48" i="2"/>
  <c r="BA44" i="2"/>
  <c r="BA42" i="2"/>
  <c r="BA40" i="2"/>
  <c r="BA38" i="2"/>
  <c r="BA36" i="2"/>
  <c r="BA34" i="2"/>
  <c r="BA32" i="2"/>
  <c r="AO49" i="2"/>
  <c r="BD49" i="2"/>
  <c r="AO45" i="2"/>
  <c r="BD41" i="2"/>
  <c r="BD37" i="2"/>
  <c r="AO37" i="2"/>
  <c r="AO33" i="2"/>
  <c r="BD29" i="2"/>
  <c r="AO29" i="2"/>
  <c r="BD25" i="2"/>
  <c r="BD21" i="2"/>
  <c r="AO21" i="2"/>
  <c r="BD17" i="2"/>
  <c r="AO17" i="2"/>
  <c r="AO13" i="2"/>
  <c r="BD13" i="2"/>
  <c r="BD9" i="2"/>
  <c r="AO9" i="2"/>
  <c r="Z46" i="2"/>
  <c r="Z42" i="2"/>
  <c r="Z40" i="2"/>
  <c r="Z38" i="2"/>
  <c r="Z36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8" i="2"/>
  <c r="AC48" i="2"/>
  <c r="N48" i="2"/>
  <c r="AC44" i="2"/>
  <c r="N44" i="2"/>
  <c r="AC42" i="2"/>
  <c r="N42" i="2"/>
  <c r="AC32" i="2"/>
  <c r="N32" i="2"/>
  <c r="AC28" i="2"/>
  <c r="AC26" i="2"/>
  <c r="AC24" i="2"/>
  <c r="AC22" i="2"/>
  <c r="N22" i="2"/>
  <c r="AC20" i="2"/>
  <c r="AC16" i="2"/>
  <c r="AC12" i="2"/>
  <c r="N12" i="2"/>
  <c r="N10" i="2"/>
  <c r="AC10" i="2"/>
  <c r="BD46" i="2"/>
  <c r="AO46" i="2"/>
  <c r="AO42" i="2"/>
  <c r="BD38" i="2"/>
  <c r="AO34" i="2"/>
  <c r="BD30" i="2"/>
  <c r="AO30" i="2"/>
  <c r="BD26" i="2"/>
  <c r="AO26" i="2"/>
  <c r="BD22" i="2"/>
  <c r="BD18" i="2"/>
  <c r="BD14" i="2"/>
  <c r="AO14" i="2"/>
  <c r="BD10" i="2"/>
  <c r="AO10" i="2"/>
  <c r="AP15" i="28"/>
  <c r="BE7" i="28"/>
  <c r="AQ7" i="28"/>
  <c r="AQ15" i="28" s="1"/>
  <c r="BD10" i="28"/>
  <c r="BC10" i="28"/>
  <c r="G9" i="5"/>
  <c r="O9" i="5"/>
  <c r="P9" i="5" s="1"/>
  <c r="G34" i="5"/>
  <c r="G33" i="5"/>
  <c r="O33" i="5"/>
  <c r="P33" i="5" s="1"/>
  <c r="G32" i="5"/>
  <c r="BH31" i="16"/>
  <c r="BH27" i="16"/>
  <c r="BH42" i="39"/>
  <c r="G24" i="5"/>
  <c r="O24" i="5"/>
  <c r="P24" i="5" s="1"/>
  <c r="BI37" i="16"/>
  <c r="G29" i="4"/>
  <c r="AZ46" i="2"/>
  <c r="AZ36" i="2"/>
  <c r="AZ34" i="2"/>
  <c r="AZ30" i="2"/>
  <c r="AZ26" i="2"/>
  <c r="AZ12" i="2"/>
  <c r="AZ8" i="2"/>
  <c r="Z44" i="2"/>
  <c r="AC8" i="2"/>
  <c r="AX53" i="2"/>
  <c r="AX17" i="28" s="1"/>
  <c r="AZ7" i="2"/>
  <c r="AU53" i="2"/>
  <c r="BA49" i="2"/>
  <c r="BA47" i="2"/>
  <c r="BA45" i="2"/>
  <c r="BA43" i="2"/>
  <c r="BA41" i="2"/>
  <c r="BA39" i="2"/>
  <c r="BA37" i="2"/>
  <c r="BA35" i="2"/>
  <c r="BA33" i="2"/>
  <c r="BA31" i="2"/>
  <c r="BA29" i="2"/>
  <c r="BA27" i="2"/>
  <c r="BA25" i="2"/>
  <c r="BA23" i="2"/>
  <c r="BA21" i="2"/>
  <c r="BA19" i="2"/>
  <c r="BA17" i="2"/>
  <c r="BA13" i="2"/>
  <c r="BA11" i="2"/>
  <c r="BA7" i="2"/>
  <c r="AR53" i="2"/>
  <c r="AL53" i="2"/>
  <c r="AL17" i="28" s="1"/>
  <c r="AI53" i="2"/>
  <c r="AO47" i="2"/>
  <c r="BD47" i="2"/>
  <c r="BD43" i="2"/>
  <c r="AO43" i="2"/>
  <c r="AO39" i="2"/>
  <c r="AO35" i="2"/>
  <c r="AO31" i="2"/>
  <c r="AO27" i="2"/>
  <c r="BD27" i="2"/>
  <c r="AO23" i="2"/>
  <c r="BD23" i="2"/>
  <c r="AO19" i="2"/>
  <c r="BD19" i="2"/>
  <c r="AO15" i="2"/>
  <c r="BD15" i="2"/>
  <c r="AO11" i="2"/>
  <c r="BD11" i="2"/>
  <c r="AO7" i="2"/>
  <c r="BD7" i="2"/>
  <c r="AF53" i="2"/>
  <c r="AF17" i="28" s="1"/>
  <c r="W53" i="2"/>
  <c r="Z49" i="2"/>
  <c r="Z47" i="2"/>
  <c r="Z45" i="2"/>
  <c r="Z43" i="2"/>
  <c r="Z41" i="2"/>
  <c r="Z39" i="2"/>
  <c r="Z37" i="2"/>
  <c r="Z35" i="2"/>
  <c r="Z33" i="2"/>
  <c r="Z31" i="2"/>
  <c r="Z27" i="2"/>
  <c r="Z25" i="2"/>
  <c r="Z23" i="2"/>
  <c r="Z21" i="2"/>
  <c r="Z19" i="2"/>
  <c r="Z17" i="2"/>
  <c r="Z15" i="2"/>
  <c r="Z13" i="2"/>
  <c r="Z11" i="2"/>
  <c r="Z9" i="2"/>
  <c r="Z7" i="2"/>
  <c r="AC49" i="2"/>
  <c r="N49" i="2"/>
  <c r="AC47" i="2"/>
  <c r="N47" i="2"/>
  <c r="AC45" i="2"/>
  <c r="N45" i="2"/>
  <c r="AC43" i="2"/>
  <c r="AC41" i="2"/>
  <c r="N41" i="2"/>
  <c r="AC39" i="2"/>
  <c r="AC37" i="2"/>
  <c r="AC35" i="2"/>
  <c r="N35" i="2"/>
  <c r="AC33" i="2"/>
  <c r="N33" i="2"/>
  <c r="AC31" i="2"/>
  <c r="AC29" i="2"/>
  <c r="N29" i="2"/>
  <c r="AC23" i="2"/>
  <c r="AC19" i="2"/>
  <c r="N17" i="2"/>
  <c r="AC17" i="2"/>
  <c r="AC11" i="2"/>
  <c r="N11" i="2"/>
  <c r="AC9" i="2"/>
  <c r="BA30" i="2"/>
  <c r="BA28" i="2"/>
  <c r="BA26" i="2"/>
  <c r="BA24" i="2"/>
  <c r="BA22" i="2"/>
  <c r="BA20" i="2"/>
  <c r="BA18" i="2"/>
  <c r="BA12" i="2"/>
  <c r="BA10" i="2"/>
  <c r="AO48" i="2"/>
  <c r="BD44" i="2"/>
  <c r="AO40" i="2"/>
  <c r="BD40" i="2"/>
  <c r="AO36" i="2"/>
  <c r="AO32" i="2"/>
  <c r="BD32" i="2"/>
  <c r="BD28" i="2"/>
  <c r="AO28" i="2"/>
  <c r="BD24" i="2"/>
  <c r="AO24" i="2"/>
  <c r="BD20" i="2"/>
  <c r="AO20" i="2"/>
  <c r="BD16" i="2"/>
  <c r="BD12" i="2"/>
  <c r="AO12" i="2"/>
  <c r="AO8" i="2"/>
  <c r="BD8" i="2"/>
  <c r="BE8" i="28"/>
  <c r="BB15" i="28"/>
  <c r="BB17" i="28" s="1"/>
  <c r="G13" i="5"/>
  <c r="G45" i="5"/>
  <c r="O45" i="5"/>
  <c r="P45" i="5" s="1"/>
  <c r="G8" i="5"/>
  <c r="BH30" i="39"/>
  <c r="BH22" i="21"/>
  <c r="BH43" i="22"/>
  <c r="BH10" i="22"/>
  <c r="BH7" i="18"/>
  <c r="BI11" i="20"/>
  <c r="G20" i="5"/>
  <c r="O20" i="5"/>
  <c r="P20" i="5" s="1"/>
  <c r="G28" i="5"/>
  <c r="G37" i="4"/>
  <c r="Z29" i="2"/>
  <c r="AT15" i="28"/>
  <c r="AO53" i="4"/>
  <c r="AC27" i="2"/>
  <c r="BG40" i="4"/>
  <c r="AC40" i="2"/>
  <c r="BG14" i="4"/>
  <c r="AC14" i="2"/>
  <c r="BG27" i="4"/>
  <c r="BG15" i="4"/>
  <c r="BG25" i="4"/>
  <c r="BG38" i="4"/>
  <c r="BG46" i="4"/>
  <c r="N13" i="2"/>
  <c r="AC13" i="2"/>
  <c r="AC53" i="4"/>
  <c r="BG13" i="4"/>
  <c r="BG21" i="4"/>
  <c r="N53" i="4"/>
  <c r="AC15" i="2"/>
  <c r="N15" i="2"/>
  <c r="N18" i="2"/>
  <c r="AC18" i="2"/>
  <c r="BG18" i="4"/>
  <c r="N25" i="2"/>
  <c r="AC25" i="2"/>
  <c r="AC34" i="2"/>
  <c r="N34" i="2"/>
  <c r="BG34" i="4"/>
  <c r="N38" i="2"/>
  <c r="AC38" i="2"/>
  <c r="N46" i="2"/>
  <c r="AC46" i="2"/>
  <c r="N21" i="2"/>
  <c r="AC21" i="2"/>
  <c r="AC30" i="2"/>
  <c r="N30" i="2"/>
  <c r="BG30" i="4"/>
  <c r="BF13" i="28" l="1"/>
  <c r="F17" i="2"/>
  <c r="G17" i="2" s="1"/>
  <c r="O27" i="5"/>
  <c r="P27" i="5" s="1"/>
  <c r="F19" i="2"/>
  <c r="G19" i="2" s="1"/>
  <c r="AI17" i="28"/>
  <c r="BB28" i="5"/>
  <c r="BC28" i="5" s="1"/>
  <c r="BE7" i="4"/>
  <c r="BF7" i="4" s="1"/>
  <c r="AM47" i="2"/>
  <c r="AN47" i="2" s="1"/>
  <c r="AD39" i="4"/>
  <c r="AE39" i="4" s="1"/>
  <c r="AA25" i="4"/>
  <c r="AB25" i="4" s="1"/>
  <c r="BH14" i="28"/>
  <c r="AM18" i="2"/>
  <c r="AN18" i="2" s="1"/>
  <c r="AP48" i="4"/>
  <c r="AQ48" i="4" s="1"/>
  <c r="AV20" i="2"/>
  <c r="AW20" i="2" s="1"/>
  <c r="BB39" i="4"/>
  <c r="BC39" i="4" s="1"/>
  <c r="AM37" i="2"/>
  <c r="AN37" i="2" s="1"/>
  <c r="AS19" i="2"/>
  <c r="AT19" i="2" s="1"/>
  <c r="BB7" i="5"/>
  <c r="BC7" i="5" s="1"/>
  <c r="AP37" i="4"/>
  <c r="AQ37" i="4" s="1"/>
  <c r="AP34" i="4"/>
  <c r="AQ34" i="4" s="1"/>
  <c r="AV34" i="2"/>
  <c r="AW34" i="2" s="1"/>
  <c r="BB34" i="4"/>
  <c r="BC34" i="4" s="1"/>
  <c r="BB32" i="4"/>
  <c r="BC32" i="4" s="1"/>
  <c r="BB8" i="4"/>
  <c r="BC8" i="4" s="1"/>
  <c r="AV48" i="2"/>
  <c r="AW48" i="2" s="1"/>
  <c r="BH32" i="22"/>
  <c r="BI32" i="22" s="1"/>
  <c r="BH37" i="39"/>
  <c r="BI37" i="39" s="1"/>
  <c r="BH40" i="22"/>
  <c r="BI40" i="22" s="1"/>
  <c r="BH28" i="22"/>
  <c r="BI28" i="22" s="1"/>
  <c r="BH41" i="39"/>
  <c r="BI41" i="39" s="1"/>
  <c r="F15" i="2"/>
  <c r="G15" i="2" s="1"/>
  <c r="F33" i="2"/>
  <c r="G33" i="2" s="1"/>
  <c r="G43" i="4"/>
  <c r="AD15" i="4"/>
  <c r="AE15" i="4" s="1"/>
  <c r="O14" i="4"/>
  <c r="P14" i="4" s="1"/>
  <c r="F22" i="2"/>
  <c r="G22" i="2" s="1"/>
  <c r="F37" i="2"/>
  <c r="G37" i="2" s="1"/>
  <c r="G22" i="5"/>
  <c r="AD34" i="4"/>
  <c r="AE34" i="4" s="1"/>
  <c r="F55" i="22"/>
  <c r="F8" i="2"/>
  <c r="G8" i="2" s="1"/>
  <c r="G17" i="4"/>
  <c r="F34" i="2"/>
  <c r="G34" i="2" s="1"/>
  <c r="G45" i="4"/>
  <c r="O52" i="2"/>
  <c r="P52" i="2" s="1"/>
  <c r="AD52" i="2"/>
  <c r="F46" i="2"/>
  <c r="G46" i="2" s="1"/>
  <c r="G9" i="4"/>
  <c r="BH52" i="5"/>
  <c r="BI52" i="5" s="1"/>
  <c r="AE52" i="5"/>
  <c r="F27" i="2"/>
  <c r="G27" i="2" s="1"/>
  <c r="BH21" i="39"/>
  <c r="BI21" i="39" s="1"/>
  <c r="BH52" i="4"/>
  <c r="BI52" i="4" s="1"/>
  <c r="AE52" i="4"/>
  <c r="F55" i="21"/>
  <c r="F54" i="18"/>
  <c r="F55" i="20"/>
  <c r="F31" i="2"/>
  <c r="G31" i="2" s="1"/>
  <c r="O37" i="4"/>
  <c r="P37" i="4" s="1"/>
  <c r="O45" i="4"/>
  <c r="P45" i="4" s="1"/>
  <c r="BH18" i="39"/>
  <c r="BI18" i="39" s="1"/>
  <c r="BH47" i="22"/>
  <c r="BI47" i="22" s="1"/>
  <c r="G53" i="21"/>
  <c r="G53" i="23"/>
  <c r="G52" i="18"/>
  <c r="F41" i="2"/>
  <c r="G41" i="2" s="1"/>
  <c r="O12" i="4"/>
  <c r="P12" i="4" s="1"/>
  <c r="AP7" i="4"/>
  <c r="AQ7" i="4" s="1"/>
  <c r="F10" i="2"/>
  <c r="G10" i="2" s="1"/>
  <c r="AA18" i="4"/>
  <c r="AB18" i="4" s="1"/>
  <c r="AM20" i="2"/>
  <c r="AN20" i="2" s="1"/>
  <c r="AS48" i="2"/>
  <c r="AT48" i="2" s="1"/>
  <c r="AM40" i="2"/>
  <c r="AN40" i="2" s="1"/>
  <c r="BH23" i="9"/>
  <c r="BI23" i="9" s="1"/>
  <c r="AR17" i="28"/>
  <c r="G53" i="9"/>
  <c r="BH25" i="9"/>
  <c r="BI25" i="9" s="1"/>
  <c r="BC15" i="28"/>
  <c r="BC17" i="28" s="1"/>
  <c r="F49" i="2"/>
  <c r="G49" i="2" s="1"/>
  <c r="F24" i="2"/>
  <c r="G24" i="2" s="1"/>
  <c r="O8" i="4"/>
  <c r="P8" i="4" s="1"/>
  <c r="BH29" i="9"/>
  <c r="BI29" i="9" s="1"/>
  <c r="F25" i="2"/>
  <c r="G25" i="2" s="1"/>
  <c r="O30" i="4"/>
  <c r="P30" i="4" s="1"/>
  <c r="F12" i="2"/>
  <c r="G12" i="2" s="1"/>
  <c r="F42" i="2"/>
  <c r="G42" i="2" s="1"/>
  <c r="G20" i="4"/>
  <c r="BH10" i="39"/>
  <c r="BI10" i="39" s="1"/>
  <c r="BH26" i="39"/>
  <c r="BI26" i="39" s="1"/>
  <c r="F30" i="2"/>
  <c r="G30" i="2" s="1"/>
  <c r="F13" i="2"/>
  <c r="G13" i="2" s="1"/>
  <c r="G19" i="4"/>
  <c r="G53" i="16"/>
  <c r="G53" i="22"/>
  <c r="F53" i="4"/>
  <c r="F23" i="2"/>
  <c r="G23" i="2" s="1"/>
  <c r="F16" i="2"/>
  <c r="G16" i="2" s="1"/>
  <c r="BH38" i="39"/>
  <c r="BI38" i="39" s="1"/>
  <c r="G53" i="20"/>
  <c r="F35" i="2"/>
  <c r="G35" i="2" s="1"/>
  <c r="G11" i="4"/>
  <c r="G32" i="4"/>
  <c r="O13" i="4"/>
  <c r="P13" i="4" s="1"/>
  <c r="BH22" i="9"/>
  <c r="BI22" i="9" s="1"/>
  <c r="F28" i="2"/>
  <c r="G28" i="2" s="1"/>
  <c r="F47" i="2"/>
  <c r="G47" i="2" s="1"/>
  <c r="G47" i="4"/>
  <c r="F21" i="2"/>
  <c r="G21" i="2" s="1"/>
  <c r="G38" i="5"/>
  <c r="O11" i="4"/>
  <c r="P11" i="4" s="1"/>
  <c r="F55" i="16"/>
  <c r="G52" i="39"/>
  <c r="F39" i="2"/>
  <c r="G39" i="2" s="1"/>
  <c r="F36" i="2"/>
  <c r="G36" i="2" s="1"/>
  <c r="BH14" i="39"/>
  <c r="BI14" i="39" s="1"/>
  <c r="F11" i="2"/>
  <c r="G11" i="2" s="1"/>
  <c r="BH17" i="9"/>
  <c r="BI17" i="9" s="1"/>
  <c r="BH9" i="9"/>
  <c r="BI9" i="9" s="1"/>
  <c r="F29" i="2"/>
  <c r="G29" i="2" s="1"/>
  <c r="F7" i="28"/>
  <c r="G7" i="28" s="1"/>
  <c r="F55" i="9"/>
  <c r="BF8" i="28"/>
  <c r="BG9" i="28"/>
  <c r="BG36" i="2"/>
  <c r="BB11" i="4"/>
  <c r="BC11" i="4" s="1"/>
  <c r="AV12" i="2"/>
  <c r="AW12" i="2" s="1"/>
  <c r="BG29" i="2"/>
  <c r="BE11" i="4"/>
  <c r="BF11" i="4" s="1"/>
  <c r="BE37" i="4"/>
  <c r="BF37" i="4" s="1"/>
  <c r="BB30" i="4"/>
  <c r="BC30" i="4" s="1"/>
  <c r="BB18" i="4"/>
  <c r="BC18" i="4" s="1"/>
  <c r="BB21" i="4"/>
  <c r="BC21" i="4" s="1"/>
  <c r="BH13" i="20"/>
  <c r="BI13" i="20" s="1"/>
  <c r="BB19" i="4"/>
  <c r="BC19" i="4" s="1"/>
  <c r="BH17" i="16"/>
  <c r="BI17" i="16" s="1"/>
  <c r="BE27" i="4"/>
  <c r="BF27" i="4" s="1"/>
  <c r="AM14" i="2"/>
  <c r="AN14" i="2" s="1"/>
  <c r="AN53" i="16"/>
  <c r="BH7" i="16"/>
  <c r="BI7" i="16" s="1"/>
  <c r="BF11" i="28"/>
  <c r="AO15" i="28"/>
  <c r="AM30" i="2"/>
  <c r="AN30" i="2" s="1"/>
  <c r="AP20" i="4"/>
  <c r="AQ20" i="4" s="1"/>
  <c r="BE34" i="4"/>
  <c r="BF34" i="4" s="1"/>
  <c r="AM48" i="2"/>
  <c r="AN48" i="2" s="1"/>
  <c r="BD14" i="28"/>
  <c r="BF14" i="28" s="1"/>
  <c r="AP32" i="4"/>
  <c r="AQ32" i="4" s="1"/>
  <c r="AP44" i="4"/>
  <c r="AQ44" i="4" s="1"/>
  <c r="BH38" i="16"/>
  <c r="BI38" i="16" s="1"/>
  <c r="BG48" i="2"/>
  <c r="AA12" i="4"/>
  <c r="AB12" i="4" s="1"/>
  <c r="U29" i="2"/>
  <c r="V29" i="2" s="1"/>
  <c r="Q17" i="28"/>
  <c r="AD26" i="5"/>
  <c r="AE26" i="5" s="1"/>
  <c r="BG33" i="2"/>
  <c r="BG18" i="2"/>
  <c r="W17" i="28"/>
  <c r="AW53" i="16"/>
  <c r="BH44" i="23"/>
  <c r="BI44" i="23" s="1"/>
  <c r="BE8" i="4"/>
  <c r="BF8" i="4" s="1"/>
  <c r="BE48" i="4"/>
  <c r="BF48" i="4" s="1"/>
  <c r="BB37" i="4"/>
  <c r="BC37" i="4" s="1"/>
  <c r="AV38" i="2"/>
  <c r="AW38" i="2" s="1"/>
  <c r="BH30" i="18"/>
  <c r="BI30" i="18" s="1"/>
  <c r="BB48" i="4"/>
  <c r="BC48" i="4" s="1"/>
  <c r="AV32" i="2"/>
  <c r="AW32" i="2" s="1"/>
  <c r="AW24" i="5"/>
  <c r="BB20" i="4"/>
  <c r="BC20" i="4" s="1"/>
  <c r="AV8" i="2"/>
  <c r="AW8" i="2" s="1"/>
  <c r="BH48" i="16"/>
  <c r="BI48" i="16" s="1"/>
  <c r="BH7" i="20"/>
  <c r="BI7" i="20" s="1"/>
  <c r="BG7" i="2"/>
  <c r="AD10" i="4"/>
  <c r="AE10" i="4" s="1"/>
  <c r="AG22" i="2"/>
  <c r="AH22" i="2" s="1"/>
  <c r="AA7" i="4"/>
  <c r="AB7" i="4" s="1"/>
  <c r="U12" i="2"/>
  <c r="V12" i="2" s="1"/>
  <c r="BH32" i="20"/>
  <c r="BI32" i="20" s="1"/>
  <c r="AP27" i="4"/>
  <c r="AQ27" i="4" s="1"/>
  <c r="AV7" i="2"/>
  <c r="AW7" i="2" s="1"/>
  <c r="AA16" i="5"/>
  <c r="AB16" i="5" s="1"/>
  <c r="AA19" i="4"/>
  <c r="AB19" i="4" s="1"/>
  <c r="BB17" i="4"/>
  <c r="BC17" i="4" s="1"/>
  <c r="BH24" i="18"/>
  <c r="BI24" i="18" s="1"/>
  <c r="U10" i="2"/>
  <c r="V10" i="2" s="1"/>
  <c r="AD24" i="5"/>
  <c r="AE24" i="5" s="1"/>
  <c r="BE33" i="4"/>
  <c r="BF33" i="4" s="1"/>
  <c r="AW52" i="39"/>
  <c r="BB22" i="2"/>
  <c r="BC22" i="2" s="1"/>
  <c r="BB22" i="4"/>
  <c r="BC22" i="4" s="1"/>
  <c r="AV24" i="2"/>
  <c r="AW24" i="2" s="1"/>
  <c r="BB33" i="4"/>
  <c r="BC33" i="4" s="1"/>
  <c r="BB23" i="4"/>
  <c r="BC23" i="4" s="1"/>
  <c r="BB46" i="4"/>
  <c r="BC46" i="4" s="1"/>
  <c r="AV40" i="2"/>
  <c r="AW40" i="2" s="1"/>
  <c r="AV36" i="2"/>
  <c r="AW36" i="2" s="1"/>
  <c r="BB40" i="4"/>
  <c r="BC40" i="4" s="1"/>
  <c r="BH16" i="16"/>
  <c r="BI16" i="16" s="1"/>
  <c r="BE7" i="5"/>
  <c r="BF7" i="5" s="1"/>
  <c r="AW53" i="20"/>
  <c r="BB49" i="4"/>
  <c r="BC49" i="4" s="1"/>
  <c r="AV46" i="2"/>
  <c r="AW46" i="2" s="1"/>
  <c r="BH11" i="16"/>
  <c r="BI11" i="16" s="1"/>
  <c r="BB13" i="4"/>
  <c r="BC13" i="4" s="1"/>
  <c r="AS13" i="2"/>
  <c r="AT13" i="2" s="1"/>
  <c r="BE15" i="4"/>
  <c r="AS18" i="2"/>
  <c r="BB18" i="2" s="1"/>
  <c r="BC18" i="2" s="1"/>
  <c r="BB38" i="4"/>
  <c r="BC38" i="4" s="1"/>
  <c r="AS39" i="2"/>
  <c r="AT39" i="2" s="1"/>
  <c r="BH28" i="23"/>
  <c r="BI28" i="23" s="1"/>
  <c r="BH16" i="20"/>
  <c r="BI16" i="20" s="1"/>
  <c r="AS28" i="2"/>
  <c r="AT28" i="2" s="1"/>
  <c r="AS20" i="2"/>
  <c r="AT20" i="2" s="1"/>
  <c r="AT53" i="20"/>
  <c r="BF9" i="28"/>
  <c r="F26" i="2"/>
  <c r="G26" i="2" s="1"/>
  <c r="T17" i="28"/>
  <c r="AT53" i="38"/>
  <c r="AS38" i="2"/>
  <c r="AT38" i="2" s="1"/>
  <c r="BB36" i="4"/>
  <c r="BC36" i="4" s="1"/>
  <c r="BB9" i="4"/>
  <c r="BC9" i="4" s="1"/>
  <c r="AS9" i="2"/>
  <c r="AT9" i="2" s="1"/>
  <c r="BB20" i="5"/>
  <c r="BC20" i="5" s="1"/>
  <c r="AT52" i="39"/>
  <c r="AS47" i="2"/>
  <c r="AT47" i="2" s="1"/>
  <c r="AS45" i="2"/>
  <c r="AT45" i="2" s="1"/>
  <c r="BB10" i="2"/>
  <c r="BC10" i="2" s="1"/>
  <c r="AT10" i="2"/>
  <c r="BH46" i="9"/>
  <c r="BI46" i="9" s="1"/>
  <c r="BB16" i="5"/>
  <c r="BC16" i="5" s="1"/>
  <c r="BH8" i="22"/>
  <c r="BI8" i="22" s="1"/>
  <c r="AS40" i="2"/>
  <c r="AT40" i="2" s="1"/>
  <c r="BB25" i="4"/>
  <c r="BC25" i="4" s="1"/>
  <c r="BB48" i="5"/>
  <c r="BC48" i="5" s="1"/>
  <c r="AS41" i="2"/>
  <c r="AT41" i="2" s="1"/>
  <c r="AS11" i="2"/>
  <c r="AT11" i="2" s="1"/>
  <c r="AS30" i="2"/>
  <c r="BB30" i="2" s="1"/>
  <c r="BC30" i="2" s="1"/>
  <c r="AT53" i="9"/>
  <c r="AS15" i="2"/>
  <c r="AT15" i="2" s="1"/>
  <c r="BC7" i="22"/>
  <c r="BC53" i="22" s="1"/>
  <c r="BB53" i="22"/>
  <c r="AT53" i="22"/>
  <c r="BC10" i="23"/>
  <c r="BC53" i="23" s="1"/>
  <c r="BB53" i="23"/>
  <c r="AS16" i="2"/>
  <c r="AT16" i="2" s="1"/>
  <c r="BB47" i="4"/>
  <c r="BC47" i="4" s="1"/>
  <c r="BB41" i="4"/>
  <c r="BC41" i="4" s="1"/>
  <c r="BB53" i="9"/>
  <c r="BC53" i="9"/>
  <c r="BC8" i="39"/>
  <c r="BC52" i="39" s="1"/>
  <c r="BB52" i="39"/>
  <c r="AT53" i="23"/>
  <c r="AS29" i="2"/>
  <c r="AT29" i="2" s="1"/>
  <c r="BE38" i="4"/>
  <c r="BF38" i="4" s="1"/>
  <c r="AS32" i="2"/>
  <c r="AS21" i="2"/>
  <c r="AT21" i="2" s="1"/>
  <c r="BB32" i="5"/>
  <c r="BC32" i="5" s="1"/>
  <c r="BC53" i="20"/>
  <c r="BB35" i="4"/>
  <c r="BC35" i="4" s="1"/>
  <c r="BB12" i="5"/>
  <c r="BC12" i="5" s="1"/>
  <c r="AT53" i="21"/>
  <c r="AT52" i="18"/>
  <c r="AT46" i="2"/>
  <c r="AS53" i="5"/>
  <c r="AS8" i="2"/>
  <c r="AT8" i="2" s="1"/>
  <c r="BB8" i="5"/>
  <c r="BC8" i="5" s="1"/>
  <c r="BH9" i="20"/>
  <c r="BI9" i="20" s="1"/>
  <c r="AT22" i="5"/>
  <c r="BB22" i="5"/>
  <c r="BC22" i="5" s="1"/>
  <c r="BB18" i="5"/>
  <c r="BC18" i="5" s="1"/>
  <c r="AT18" i="5"/>
  <c r="AT53" i="16"/>
  <c r="AT10" i="5"/>
  <c r="BB10" i="5"/>
  <c r="BC10" i="5" s="1"/>
  <c r="AS42" i="2"/>
  <c r="BB42" i="2" s="1"/>
  <c r="BC42" i="2" s="1"/>
  <c r="BB53" i="20"/>
  <c r="AS31" i="2"/>
  <c r="AT31" i="2" s="1"/>
  <c r="AT34" i="5"/>
  <c r="BB34" i="5"/>
  <c r="BC34" i="5" s="1"/>
  <c r="BB40" i="5"/>
  <c r="BC40" i="5" s="1"/>
  <c r="AT42" i="5"/>
  <c r="BB42" i="5"/>
  <c r="BC42" i="5" s="1"/>
  <c r="AT30" i="5"/>
  <c r="BB30" i="5"/>
  <c r="BC30" i="5" s="1"/>
  <c r="AS12" i="2"/>
  <c r="AT12" i="2" s="1"/>
  <c r="AT26" i="5"/>
  <c r="BB26" i="5"/>
  <c r="BC26" i="5" s="1"/>
  <c r="AT46" i="5"/>
  <c r="BB46" i="5"/>
  <c r="BC46" i="5" s="1"/>
  <c r="AS53" i="4"/>
  <c r="AS24" i="2"/>
  <c r="AS36" i="2"/>
  <c r="AT36" i="2" s="1"/>
  <c r="BE24" i="4"/>
  <c r="BF24" i="4" s="1"/>
  <c r="BB42" i="4"/>
  <c r="BC42" i="4" s="1"/>
  <c r="BB24" i="4"/>
  <c r="BC24" i="4" s="1"/>
  <c r="BB36" i="5"/>
  <c r="BC36" i="5" s="1"/>
  <c r="BH43" i="16"/>
  <c r="BI43" i="16" s="1"/>
  <c r="AT14" i="5"/>
  <c r="BB14" i="5"/>
  <c r="BC14" i="5" s="1"/>
  <c r="AT38" i="5"/>
  <c r="BB38" i="5"/>
  <c r="BC38" i="5" s="1"/>
  <c r="AP9" i="4"/>
  <c r="AQ9" i="4" s="1"/>
  <c r="AM9" i="2"/>
  <c r="AN9" i="2" s="1"/>
  <c r="AM38" i="2"/>
  <c r="AN38" i="2" s="1"/>
  <c r="BH40" i="18"/>
  <c r="BI40" i="18" s="1"/>
  <c r="BH14" i="16"/>
  <c r="BI14" i="16" s="1"/>
  <c r="AM15" i="2"/>
  <c r="AN15" i="2" s="1"/>
  <c r="AM29" i="2"/>
  <c r="AN29" i="2" s="1"/>
  <c r="BH28" i="39"/>
  <c r="BI28" i="39" s="1"/>
  <c r="AM19" i="2"/>
  <c r="AN19" i="2" s="1"/>
  <c r="AM25" i="2"/>
  <c r="AN25" i="2" s="1"/>
  <c r="AM35" i="2"/>
  <c r="AN35" i="2" s="1"/>
  <c r="AM41" i="2"/>
  <c r="AN41" i="2" s="1"/>
  <c r="F40" i="2"/>
  <c r="G40" i="2" s="1"/>
  <c r="O15" i="4"/>
  <c r="P15" i="4" s="1"/>
  <c r="BG45" i="2"/>
  <c r="BG42" i="2"/>
  <c r="BH33" i="39"/>
  <c r="BI33" i="39" s="1"/>
  <c r="AG21" i="2"/>
  <c r="AH21" i="2" s="1"/>
  <c r="AP17" i="4"/>
  <c r="AQ17" i="4" s="1"/>
  <c r="AP38" i="4"/>
  <c r="AQ38" i="4" s="1"/>
  <c r="BE39" i="4"/>
  <c r="BF39" i="4" s="1"/>
  <c r="BH31" i="9"/>
  <c r="BI31" i="9" s="1"/>
  <c r="K17" i="28"/>
  <c r="BH24" i="39"/>
  <c r="BI24" i="39" s="1"/>
  <c r="AA48" i="4"/>
  <c r="AB48" i="4" s="1"/>
  <c r="R36" i="2"/>
  <c r="S36" i="2" s="1"/>
  <c r="AM7" i="2"/>
  <c r="AN7" i="2" s="1"/>
  <c r="AP24" i="4"/>
  <c r="AQ24" i="4" s="1"/>
  <c r="AA41" i="5"/>
  <c r="AB41" i="5" s="1"/>
  <c r="AP33" i="4"/>
  <c r="AQ33" i="4" s="1"/>
  <c r="BE22" i="4"/>
  <c r="BF22" i="4" s="1"/>
  <c r="AM26" i="2"/>
  <c r="AN26" i="2" s="1"/>
  <c r="AP23" i="4"/>
  <c r="AQ23" i="4" s="1"/>
  <c r="AN53" i="5"/>
  <c r="AN53" i="23"/>
  <c r="AU17" i="28"/>
  <c r="AD41" i="5"/>
  <c r="AE41" i="5" s="1"/>
  <c r="BE9" i="4"/>
  <c r="BF9" i="4" s="1"/>
  <c r="BE21" i="4"/>
  <c r="BF21" i="4" s="1"/>
  <c r="X21" i="2"/>
  <c r="Y21" i="2" s="1"/>
  <c r="BG11" i="28"/>
  <c r="AP39" i="4"/>
  <c r="AQ39" i="4" s="1"/>
  <c r="AM17" i="2"/>
  <c r="AN17" i="2" s="1"/>
  <c r="BH20" i="39"/>
  <c r="BI20" i="39" s="1"/>
  <c r="AP31" i="4"/>
  <c r="AQ31" i="4" s="1"/>
  <c r="AM11" i="2"/>
  <c r="AN11" i="2" s="1"/>
  <c r="BH12" i="23"/>
  <c r="BI12" i="23" s="1"/>
  <c r="AM33" i="2"/>
  <c r="AN33" i="2" s="1"/>
  <c r="AM53" i="4"/>
  <c r="AP26" i="4"/>
  <c r="AQ26" i="4" s="1"/>
  <c r="AM27" i="2"/>
  <c r="AN27" i="2" s="1"/>
  <c r="AM39" i="2"/>
  <c r="AN39" i="2" s="1"/>
  <c r="BH42" i="9"/>
  <c r="BI42" i="9" s="1"/>
  <c r="AM31" i="2"/>
  <c r="AN31" i="2" s="1"/>
  <c r="BE23" i="4"/>
  <c r="BF23" i="4" s="1"/>
  <c r="AP46" i="4"/>
  <c r="AQ46" i="4" s="1"/>
  <c r="BE46" i="4"/>
  <c r="BF46" i="4" s="1"/>
  <c r="BE36" i="4"/>
  <c r="BF36" i="4" s="1"/>
  <c r="AM36" i="2"/>
  <c r="AN36" i="2" s="1"/>
  <c r="AM46" i="2"/>
  <c r="AN46" i="2" s="1"/>
  <c r="AM53" i="5"/>
  <c r="AN52" i="39"/>
  <c r="AP8" i="4"/>
  <c r="AQ8" i="4" s="1"/>
  <c r="BE20" i="4"/>
  <c r="BF20" i="4" s="1"/>
  <c r="BH23" i="20"/>
  <c r="BI23" i="20" s="1"/>
  <c r="BH10" i="18"/>
  <c r="BI10" i="18" s="1"/>
  <c r="AM23" i="2"/>
  <c r="AN23" i="2" s="1"/>
  <c r="AM8" i="2"/>
  <c r="AN8" i="2" s="1"/>
  <c r="AN52" i="18"/>
  <c r="BH7" i="21"/>
  <c r="BI7" i="21" s="1"/>
  <c r="BH11" i="18"/>
  <c r="BI11" i="18" s="1"/>
  <c r="BH48" i="9"/>
  <c r="BI48" i="9" s="1"/>
  <c r="BH24" i="22"/>
  <c r="BI24" i="22" s="1"/>
  <c r="BE32" i="4"/>
  <c r="BF32" i="4" s="1"/>
  <c r="AP43" i="4"/>
  <c r="AQ43" i="4" s="1"/>
  <c r="BH10" i="20"/>
  <c r="BI10" i="20" s="1"/>
  <c r="BH44" i="18"/>
  <c r="BI44" i="18" s="1"/>
  <c r="BH8" i="20"/>
  <c r="BI8" i="20" s="1"/>
  <c r="BH31" i="39"/>
  <c r="BI31" i="39" s="1"/>
  <c r="BH43" i="39"/>
  <c r="BI43" i="39" s="1"/>
  <c r="AP35" i="4"/>
  <c r="AQ35" i="4" s="1"/>
  <c r="BH19" i="39"/>
  <c r="BI19" i="39" s="1"/>
  <c r="AJ53" i="4"/>
  <c r="AK53" i="22"/>
  <c r="BE41" i="4"/>
  <c r="BF41" i="4" s="1"/>
  <c r="AK53" i="23"/>
  <c r="AK53" i="21"/>
  <c r="BE10" i="4"/>
  <c r="BF10" i="4" s="1"/>
  <c r="AP41" i="4"/>
  <c r="AQ41" i="4" s="1"/>
  <c r="BH22" i="16"/>
  <c r="BI22" i="16" s="1"/>
  <c r="AP12" i="4"/>
  <c r="AQ12" i="4" s="1"/>
  <c r="AP29" i="4"/>
  <c r="AQ29" i="4" s="1"/>
  <c r="AK52" i="18"/>
  <c r="BH29" i="18"/>
  <c r="BI29" i="18" s="1"/>
  <c r="AP14" i="4"/>
  <c r="AQ14" i="4" s="1"/>
  <c r="BE18" i="4"/>
  <c r="BF18" i="4" s="1"/>
  <c r="BH24" i="16"/>
  <c r="BI24" i="16" s="1"/>
  <c r="BH12" i="18"/>
  <c r="BI12" i="18" s="1"/>
  <c r="BH18" i="16"/>
  <c r="BI18" i="16" s="1"/>
  <c r="BE14" i="4"/>
  <c r="BF14" i="4" s="1"/>
  <c r="AP18" i="4"/>
  <c r="AQ18" i="4" s="1"/>
  <c r="BH8" i="18"/>
  <c r="BI8" i="18" s="1"/>
  <c r="AK53" i="20"/>
  <c r="BH30" i="16"/>
  <c r="BI30" i="16" s="1"/>
  <c r="BH41" i="16"/>
  <c r="BI41" i="16" s="1"/>
  <c r="AK7" i="5"/>
  <c r="AJ7" i="2"/>
  <c r="AK7" i="2" s="1"/>
  <c r="AK53" i="16"/>
  <c r="AP7" i="5"/>
  <c r="AQ7" i="5" s="1"/>
  <c r="BH38" i="9"/>
  <c r="BI38" i="9" s="1"/>
  <c r="AG31" i="2"/>
  <c r="AH31" i="2" s="1"/>
  <c r="AP15" i="4"/>
  <c r="AQ15" i="4" s="1"/>
  <c r="BE31" i="4"/>
  <c r="BF31" i="4" s="1"/>
  <c r="BH21" i="20"/>
  <c r="BI21" i="20" s="1"/>
  <c r="AQ52" i="18"/>
  <c r="BH22" i="20"/>
  <c r="BI22" i="20" s="1"/>
  <c r="AG23" i="2"/>
  <c r="AH23" i="2" s="1"/>
  <c r="AG20" i="2"/>
  <c r="AH20" i="2" s="1"/>
  <c r="AG28" i="2"/>
  <c r="AH28" i="2" s="1"/>
  <c r="BH9" i="39"/>
  <c r="BI9" i="39" s="1"/>
  <c r="BH32" i="39"/>
  <c r="BI32" i="39" s="1"/>
  <c r="O34" i="5"/>
  <c r="P34" i="5" s="1"/>
  <c r="AG29" i="2"/>
  <c r="AH29" i="2" s="1"/>
  <c r="AG36" i="2"/>
  <c r="AH36" i="2" s="1"/>
  <c r="AG39" i="2"/>
  <c r="AH39" i="2" s="1"/>
  <c r="BH13" i="39"/>
  <c r="BI13" i="39" s="1"/>
  <c r="U7" i="2"/>
  <c r="V7" i="2" s="1"/>
  <c r="AD7" i="4"/>
  <c r="AE7" i="4" s="1"/>
  <c r="BE13" i="4"/>
  <c r="BF13" i="4" s="1"/>
  <c r="BE17" i="4"/>
  <c r="BF17" i="4" s="1"/>
  <c r="BC14" i="28"/>
  <c r="BG12" i="28"/>
  <c r="AP13" i="4"/>
  <c r="AQ13" i="4" s="1"/>
  <c r="U33" i="2"/>
  <c r="V33" i="2" s="1"/>
  <c r="U31" i="2"/>
  <c r="V31" i="2" s="1"/>
  <c r="BH44" i="16"/>
  <c r="BI44" i="16" s="1"/>
  <c r="O19" i="5"/>
  <c r="P19" i="5" s="1"/>
  <c r="BH11" i="39"/>
  <c r="BI11" i="39" s="1"/>
  <c r="X9" i="2"/>
  <c r="Y9" i="2" s="1"/>
  <c r="BG7" i="28"/>
  <c r="X27" i="2"/>
  <c r="Y27" i="2" s="1"/>
  <c r="BH36" i="18"/>
  <c r="BI36" i="18" s="1"/>
  <c r="BH48" i="39"/>
  <c r="BI48" i="39" s="1"/>
  <c r="AP19" i="4"/>
  <c r="AQ19" i="4" s="1"/>
  <c r="AG47" i="2"/>
  <c r="AH47" i="2" s="1"/>
  <c r="BH40" i="39"/>
  <c r="BI40" i="39" s="1"/>
  <c r="BH17" i="39"/>
  <c r="BI17" i="39" s="1"/>
  <c r="AH52" i="39"/>
  <c r="AG19" i="2"/>
  <c r="AH19" i="2" s="1"/>
  <c r="AP47" i="4"/>
  <c r="AQ47" i="4" s="1"/>
  <c r="AG25" i="2"/>
  <c r="AH25" i="2" s="1"/>
  <c r="BE30" i="4"/>
  <c r="BF30" i="4" s="1"/>
  <c r="BE19" i="4"/>
  <c r="BF19" i="4" s="1"/>
  <c r="AP52" i="39"/>
  <c r="AQ52" i="39"/>
  <c r="BE47" i="4"/>
  <c r="BF47" i="4" s="1"/>
  <c r="AP28" i="4"/>
  <c r="AQ28" i="4" s="1"/>
  <c r="BE52" i="39"/>
  <c r="BF7" i="39"/>
  <c r="BF52" i="39" s="1"/>
  <c r="AG30" i="2"/>
  <c r="AH30" i="2" s="1"/>
  <c r="AH53" i="5"/>
  <c r="AG53" i="5"/>
  <c r="BH29" i="20"/>
  <c r="BI29" i="20" s="1"/>
  <c r="BH11" i="21"/>
  <c r="BI11" i="21" s="1"/>
  <c r="BH19" i="16"/>
  <c r="BI19" i="16" s="1"/>
  <c r="AG32" i="2"/>
  <c r="AH32" i="2" s="1"/>
  <c r="AP36" i="4"/>
  <c r="AQ36" i="4" s="1"/>
  <c r="AP30" i="4"/>
  <c r="AQ30" i="4" s="1"/>
  <c r="AG15" i="2"/>
  <c r="AH15" i="2" s="1"/>
  <c r="BH12" i="20"/>
  <c r="BI12" i="20" s="1"/>
  <c r="BH16" i="18"/>
  <c r="BI16" i="18" s="1"/>
  <c r="BH13" i="16"/>
  <c r="BI13" i="16" s="1"/>
  <c r="BH23" i="16"/>
  <c r="BI23" i="16" s="1"/>
  <c r="BH47" i="16"/>
  <c r="BI47" i="16" s="1"/>
  <c r="AG35" i="2"/>
  <c r="AH35" i="2" s="1"/>
  <c r="AG43" i="2"/>
  <c r="AH43" i="2" s="1"/>
  <c r="BH22" i="18"/>
  <c r="BI22" i="18" s="1"/>
  <c r="BH10" i="16"/>
  <c r="BI10" i="16" s="1"/>
  <c r="AH52" i="18"/>
  <c r="BH45" i="18"/>
  <c r="BI45" i="18" s="1"/>
  <c r="AP53" i="20"/>
  <c r="AQ53" i="20"/>
  <c r="BE25" i="4"/>
  <c r="BF25" i="4" s="1"/>
  <c r="AH53" i="20"/>
  <c r="BH9" i="21"/>
  <c r="BI9" i="21" s="1"/>
  <c r="BE35" i="4"/>
  <c r="BF35" i="4" s="1"/>
  <c r="AP25" i="4"/>
  <c r="AQ25" i="4" s="1"/>
  <c r="AG12" i="2"/>
  <c r="AH12" i="2" s="1"/>
  <c r="BF53" i="16"/>
  <c r="BH15" i="20"/>
  <c r="BI15" i="20" s="1"/>
  <c r="BE12" i="4"/>
  <c r="BF12" i="4" s="1"/>
  <c r="BH35" i="16"/>
  <c r="BI35" i="16" s="1"/>
  <c r="BH46" i="18"/>
  <c r="BI46" i="18" s="1"/>
  <c r="AP53" i="16"/>
  <c r="AQ53" i="16"/>
  <c r="BH42" i="16"/>
  <c r="BI42" i="16" s="1"/>
  <c r="AP52" i="18"/>
  <c r="BE43" i="4"/>
  <c r="BF43" i="4" s="1"/>
  <c r="AH53" i="16"/>
  <c r="BH49" i="16"/>
  <c r="BI49" i="16" s="1"/>
  <c r="BH26" i="21"/>
  <c r="BI26" i="21" s="1"/>
  <c r="BH40" i="16"/>
  <c r="BI40" i="16" s="1"/>
  <c r="BH36" i="16"/>
  <c r="BI36" i="16" s="1"/>
  <c r="BH15" i="16"/>
  <c r="BI15" i="16" s="1"/>
  <c r="BH39" i="16"/>
  <c r="BI39" i="16" s="1"/>
  <c r="BH19" i="21"/>
  <c r="BI19" i="21" s="1"/>
  <c r="BH45" i="16"/>
  <c r="BI45" i="16" s="1"/>
  <c r="X24" i="2"/>
  <c r="Y24" i="2" s="1"/>
  <c r="Y53" i="9"/>
  <c r="AA49" i="4"/>
  <c r="AB49" i="4" s="1"/>
  <c r="X11" i="2"/>
  <c r="Y11" i="2" s="1"/>
  <c r="BH28" i="20"/>
  <c r="BI28" i="20" s="1"/>
  <c r="BA15" i="28"/>
  <c r="X49" i="2"/>
  <c r="Y49" i="2" s="1"/>
  <c r="BH37" i="9"/>
  <c r="BI37" i="9" s="1"/>
  <c r="BH19" i="9"/>
  <c r="BI19" i="9" s="1"/>
  <c r="X32" i="2"/>
  <c r="Y32" i="2" s="1"/>
  <c r="BH13" i="9"/>
  <c r="BI13" i="9" s="1"/>
  <c r="AA31" i="4"/>
  <c r="AB31" i="4" s="1"/>
  <c r="AD20" i="5"/>
  <c r="AE20" i="5" s="1"/>
  <c r="X43" i="2"/>
  <c r="Y43" i="2" s="1"/>
  <c r="AA11" i="4"/>
  <c r="AB11" i="4" s="1"/>
  <c r="X16" i="2"/>
  <c r="Y16" i="2" s="1"/>
  <c r="BH21" i="23"/>
  <c r="BI21" i="23" s="1"/>
  <c r="AA37" i="4"/>
  <c r="AB37" i="4" s="1"/>
  <c r="X7" i="2"/>
  <c r="Y7" i="2" s="1"/>
  <c r="X12" i="2"/>
  <c r="Y12" i="2" s="1"/>
  <c r="AD31" i="4"/>
  <c r="AE31" i="4" s="1"/>
  <c r="X37" i="2"/>
  <c r="Y37" i="2" s="1"/>
  <c r="X20" i="2"/>
  <c r="Y20" i="2" s="1"/>
  <c r="AA26" i="4"/>
  <c r="AB26" i="4" s="1"/>
  <c r="X26" i="2"/>
  <c r="Y26" i="2" s="1"/>
  <c r="X7" i="28"/>
  <c r="Y7" i="28" s="1"/>
  <c r="X55" i="9"/>
  <c r="Y52" i="39"/>
  <c r="X30" i="2"/>
  <c r="Y30" i="2" s="1"/>
  <c r="AA39" i="5"/>
  <c r="AB39" i="5" s="1"/>
  <c r="AA30" i="4"/>
  <c r="AB30" i="4" s="1"/>
  <c r="X44" i="2"/>
  <c r="Y44" i="2" s="1"/>
  <c r="X39" i="2"/>
  <c r="Y39" i="2" s="1"/>
  <c r="X17" i="2"/>
  <c r="Y17" i="2" s="1"/>
  <c r="X42" i="2"/>
  <c r="Y42" i="2" s="1"/>
  <c r="Y53" i="5"/>
  <c r="AA32" i="4"/>
  <c r="AB32" i="4" s="1"/>
  <c r="X23" i="2"/>
  <c r="Y23" i="2" s="1"/>
  <c r="Y53" i="20"/>
  <c r="X53" i="5"/>
  <c r="X45" i="2"/>
  <c r="Y45" i="2" s="1"/>
  <c r="X36" i="2"/>
  <c r="Y36" i="2" s="1"/>
  <c r="Y53" i="38"/>
  <c r="X46" i="2"/>
  <c r="Y46" i="2" s="1"/>
  <c r="X53" i="4"/>
  <c r="AA45" i="4"/>
  <c r="AB45" i="4" s="1"/>
  <c r="X31" i="2"/>
  <c r="Y31" i="2" s="1"/>
  <c r="X38" i="2"/>
  <c r="Y38" i="2" s="1"/>
  <c r="Y53" i="16"/>
  <c r="AA8" i="4"/>
  <c r="AB8" i="4" s="1"/>
  <c r="AD21" i="4"/>
  <c r="AE21" i="4" s="1"/>
  <c r="U28" i="2"/>
  <c r="V28" i="2" s="1"/>
  <c r="U45" i="2"/>
  <c r="V45" i="2" s="1"/>
  <c r="U8" i="2"/>
  <c r="V8" i="2" s="1"/>
  <c r="AD28" i="4"/>
  <c r="AE28" i="4" s="1"/>
  <c r="AA28" i="4"/>
  <c r="AB28" i="4" s="1"/>
  <c r="AA14" i="4"/>
  <c r="AB14" i="4" s="1"/>
  <c r="V53" i="20"/>
  <c r="V53" i="21"/>
  <c r="BH32" i="18"/>
  <c r="BI32" i="18" s="1"/>
  <c r="BH45" i="21"/>
  <c r="BI45" i="21" s="1"/>
  <c r="U9" i="2"/>
  <c r="V9" i="2" s="1"/>
  <c r="AA12" i="5"/>
  <c r="AB12" i="5" s="1"/>
  <c r="U19" i="2"/>
  <c r="V19" i="2" s="1"/>
  <c r="BH34" i="38"/>
  <c r="BI34" i="38" s="1"/>
  <c r="BH29" i="39"/>
  <c r="BI29" i="39" s="1"/>
  <c r="AA19" i="5"/>
  <c r="AB19" i="5" s="1"/>
  <c r="AA11" i="5"/>
  <c r="AB11" i="5" s="1"/>
  <c r="Z15" i="28"/>
  <c r="BG13" i="28"/>
  <c r="AB53" i="20"/>
  <c r="V52" i="39"/>
  <c r="V53" i="23"/>
  <c r="V53" i="22"/>
  <c r="AD43" i="4"/>
  <c r="U25" i="2"/>
  <c r="V25" i="2" s="1"/>
  <c r="AA46" i="4"/>
  <c r="AB46" i="4" s="1"/>
  <c r="U16" i="2"/>
  <c r="AA14" i="5"/>
  <c r="AB14" i="5" s="1"/>
  <c r="U41" i="2"/>
  <c r="V41" i="2" s="1"/>
  <c r="AA23" i="4"/>
  <c r="AB23" i="4" s="1"/>
  <c r="AA44" i="4"/>
  <c r="AB44" i="4" s="1"/>
  <c r="U48" i="2"/>
  <c r="V48" i="2" s="1"/>
  <c r="AA33" i="4"/>
  <c r="AB33" i="4" s="1"/>
  <c r="AA31" i="5"/>
  <c r="AB31" i="5" s="1"/>
  <c r="AA36" i="5"/>
  <c r="AB36" i="5" s="1"/>
  <c r="U39" i="2"/>
  <c r="V39" i="2" s="1"/>
  <c r="U42" i="2"/>
  <c r="V42" i="2" s="1"/>
  <c r="U55" i="9"/>
  <c r="U7" i="28"/>
  <c r="V7" i="28" s="1"/>
  <c r="AA20" i="4"/>
  <c r="AB20" i="4" s="1"/>
  <c r="AA33" i="5"/>
  <c r="AB33" i="5" s="1"/>
  <c r="V33" i="5"/>
  <c r="AA24" i="4"/>
  <c r="AB24" i="4" s="1"/>
  <c r="U37" i="2"/>
  <c r="V37" i="2" s="1"/>
  <c r="U20" i="2"/>
  <c r="V20" i="2" s="1"/>
  <c r="U13" i="2"/>
  <c r="V13" i="2" s="1"/>
  <c r="U17" i="2"/>
  <c r="V17" i="2" s="1"/>
  <c r="AA16" i="4"/>
  <c r="AB16" i="4" s="1"/>
  <c r="V53" i="9"/>
  <c r="AD20" i="4"/>
  <c r="AE20" i="4" s="1"/>
  <c r="U24" i="2"/>
  <c r="V24" i="2" s="1"/>
  <c r="U43" i="2"/>
  <c r="AA9" i="4"/>
  <c r="AB9" i="4" s="1"/>
  <c r="U44" i="2"/>
  <c r="V44" i="2" s="1"/>
  <c r="AA28" i="5"/>
  <c r="AB28" i="5" s="1"/>
  <c r="AD23" i="4"/>
  <c r="AE23" i="4" s="1"/>
  <c r="AD9" i="4"/>
  <c r="AA36" i="4"/>
  <c r="AB36" i="4" s="1"/>
  <c r="AA21" i="4"/>
  <c r="AB21" i="4" s="1"/>
  <c r="U21" i="2"/>
  <c r="V21" i="2" s="1"/>
  <c r="U14" i="2"/>
  <c r="V14" i="2" s="1"/>
  <c r="AA32" i="5"/>
  <c r="AB32" i="5" s="1"/>
  <c r="U47" i="2"/>
  <c r="V47" i="2" s="1"/>
  <c r="V15" i="5"/>
  <c r="AA15" i="5"/>
  <c r="AB15" i="5" s="1"/>
  <c r="U40" i="2"/>
  <c r="V40" i="2" s="1"/>
  <c r="AA40" i="4"/>
  <c r="AB40" i="4" s="1"/>
  <c r="AA53" i="20"/>
  <c r="AA38" i="4"/>
  <c r="AB38" i="4" s="1"/>
  <c r="U34" i="2"/>
  <c r="V34" i="2" s="1"/>
  <c r="V10" i="28"/>
  <c r="AA10" i="28"/>
  <c r="AB10" i="28" s="1"/>
  <c r="V8" i="5"/>
  <c r="U53" i="5"/>
  <c r="U11" i="2"/>
  <c r="V11" i="2" s="1"/>
  <c r="V10" i="5"/>
  <c r="AA10" i="5"/>
  <c r="AB10" i="5" s="1"/>
  <c r="U30" i="2"/>
  <c r="V30" i="2" s="1"/>
  <c r="V22" i="5"/>
  <c r="U22" i="2"/>
  <c r="V22" i="2" s="1"/>
  <c r="V53" i="38"/>
  <c r="U53" i="4"/>
  <c r="AA22" i="5"/>
  <c r="AB22" i="5" s="1"/>
  <c r="U46" i="2"/>
  <c r="V46" i="2" s="1"/>
  <c r="U15" i="2"/>
  <c r="V15" i="2" s="1"/>
  <c r="U18" i="2"/>
  <c r="V18" i="2" s="1"/>
  <c r="U26" i="2"/>
  <c r="V26" i="2" s="1"/>
  <c r="V52" i="18"/>
  <c r="U32" i="2"/>
  <c r="V32" i="2" s="1"/>
  <c r="V53" i="16"/>
  <c r="U36" i="2"/>
  <c r="V36" i="2" s="1"/>
  <c r="AA47" i="5"/>
  <c r="AB47" i="5" s="1"/>
  <c r="AA23" i="5"/>
  <c r="AB23" i="5" s="1"/>
  <c r="U23" i="2"/>
  <c r="V23" i="2" s="1"/>
  <c r="V35" i="5"/>
  <c r="AA35" i="5"/>
  <c r="AB35" i="5" s="1"/>
  <c r="V24" i="5"/>
  <c r="AA24" i="5"/>
  <c r="AB24" i="5" s="1"/>
  <c r="U27" i="2"/>
  <c r="V27" i="2" s="1"/>
  <c r="V42" i="5"/>
  <c r="AA42" i="5"/>
  <c r="AB42" i="5" s="1"/>
  <c r="AA43" i="5"/>
  <c r="AB43" i="5" s="1"/>
  <c r="V43" i="5"/>
  <c r="BH14" i="18"/>
  <c r="BI14" i="18" s="1"/>
  <c r="BG53" i="5"/>
  <c r="N15" i="28"/>
  <c r="R44" i="2"/>
  <c r="S44" i="2" s="1"/>
  <c r="O34" i="4"/>
  <c r="P34" i="4" s="1"/>
  <c r="AT22" i="2"/>
  <c r="AD8" i="4"/>
  <c r="AE8" i="4" s="1"/>
  <c r="BD53" i="2"/>
  <c r="AC14" i="28"/>
  <c r="AE14" i="28" s="1"/>
  <c r="S52" i="39"/>
  <c r="AA35" i="2"/>
  <c r="AB35" i="2" s="1"/>
  <c r="AA42" i="4"/>
  <c r="AB42" i="4" s="1"/>
  <c r="R42" i="2"/>
  <c r="S42" i="2" s="1"/>
  <c r="BH46" i="39"/>
  <c r="BI46" i="39" s="1"/>
  <c r="S34" i="5"/>
  <c r="AA34" i="5"/>
  <c r="AB34" i="5" s="1"/>
  <c r="S53" i="9"/>
  <c r="BH45" i="39"/>
  <c r="BI45" i="39" s="1"/>
  <c r="AB52" i="39"/>
  <c r="AA52" i="39"/>
  <c r="R7" i="28"/>
  <c r="R15" i="28" s="1"/>
  <c r="BH27" i="39"/>
  <c r="BI27" i="39" s="1"/>
  <c r="S18" i="5"/>
  <c r="AA18" i="5"/>
  <c r="AB18" i="5" s="1"/>
  <c r="R34" i="2"/>
  <c r="S34" i="2" s="1"/>
  <c r="R18" i="2"/>
  <c r="S18" i="2" s="1"/>
  <c r="S30" i="5"/>
  <c r="AA30" i="5"/>
  <c r="AB30" i="5" s="1"/>
  <c r="S46" i="5"/>
  <c r="AA46" i="5"/>
  <c r="AB46" i="5" s="1"/>
  <c r="AA27" i="5"/>
  <c r="AB27" i="5" s="1"/>
  <c r="S27" i="5"/>
  <c r="AB53" i="9"/>
  <c r="AA53" i="9"/>
  <c r="AB53" i="16"/>
  <c r="AA53" i="16"/>
  <c r="AA21" i="5"/>
  <c r="AB21" i="5" s="1"/>
  <c r="S21" i="5"/>
  <c r="S40" i="5"/>
  <c r="AA40" i="5"/>
  <c r="AB40" i="5" s="1"/>
  <c r="AA8" i="28"/>
  <c r="AB8" i="28" s="1"/>
  <c r="S8" i="28"/>
  <c r="S13" i="5"/>
  <c r="AA13" i="5"/>
  <c r="AB13" i="5" s="1"/>
  <c r="R53" i="4"/>
  <c r="S9" i="5"/>
  <c r="AA9" i="5"/>
  <c r="AB9" i="5" s="1"/>
  <c r="S9" i="28"/>
  <c r="AA9" i="28"/>
  <c r="AB9" i="28" s="1"/>
  <c r="S48" i="5"/>
  <c r="AA48" i="5"/>
  <c r="AB48" i="5" s="1"/>
  <c r="R48" i="2"/>
  <c r="S48" i="2" s="1"/>
  <c r="AB52" i="18"/>
  <c r="AA52" i="18"/>
  <c r="S29" i="5"/>
  <c r="R29" i="2"/>
  <c r="S29" i="2" s="1"/>
  <c r="AA29" i="5"/>
  <c r="AB29" i="5" s="1"/>
  <c r="S45" i="5"/>
  <c r="AA45" i="5"/>
  <c r="AB45" i="5" s="1"/>
  <c r="R45" i="2"/>
  <c r="S45" i="2" s="1"/>
  <c r="S44" i="5"/>
  <c r="AA44" i="5"/>
  <c r="AB44" i="5" s="1"/>
  <c r="S25" i="5"/>
  <c r="AA25" i="5"/>
  <c r="AB25" i="5" s="1"/>
  <c r="R40" i="2"/>
  <c r="S40" i="2" s="1"/>
  <c r="S37" i="5"/>
  <c r="AA37" i="5"/>
  <c r="AB37" i="5" s="1"/>
  <c r="AA49" i="5"/>
  <c r="AB49" i="5" s="1"/>
  <c r="R49" i="2"/>
  <c r="S49" i="2" s="1"/>
  <c r="S49" i="5"/>
  <c r="AA26" i="5"/>
  <c r="AB26" i="5" s="1"/>
  <c r="S26" i="5"/>
  <c r="S20" i="5"/>
  <c r="R20" i="2"/>
  <c r="S20" i="2" s="1"/>
  <c r="AA20" i="5"/>
  <c r="AB20" i="5" s="1"/>
  <c r="R26" i="2"/>
  <c r="S26" i="2" s="1"/>
  <c r="AD9" i="5"/>
  <c r="AE9" i="5" s="1"/>
  <c r="S53" i="38"/>
  <c r="AA10" i="4"/>
  <c r="AB10" i="4" s="1"/>
  <c r="BH28" i="18"/>
  <c r="BI28" i="18" s="1"/>
  <c r="R21" i="2"/>
  <c r="S21" i="2" s="1"/>
  <c r="S52" i="18"/>
  <c r="AA22" i="4"/>
  <c r="AB22" i="4" s="1"/>
  <c r="R22" i="2"/>
  <c r="S22" i="2" s="1"/>
  <c r="S17" i="5"/>
  <c r="R17" i="2"/>
  <c r="S17" i="2" s="1"/>
  <c r="AA17" i="5"/>
  <c r="AB17" i="5" s="1"/>
  <c r="R13" i="2"/>
  <c r="S13" i="2" s="1"/>
  <c r="O21" i="5"/>
  <c r="P21" i="5" s="1"/>
  <c r="AD37" i="5"/>
  <c r="AE37" i="5" s="1"/>
  <c r="BH44" i="39"/>
  <c r="BI44" i="39" s="1"/>
  <c r="AD16" i="5"/>
  <c r="AE16" i="5" s="1"/>
  <c r="O29" i="5"/>
  <c r="P29" i="5" s="1"/>
  <c r="AD29" i="5"/>
  <c r="AE29" i="5" s="1"/>
  <c r="P52" i="18"/>
  <c r="O9" i="4"/>
  <c r="P9" i="4" s="1"/>
  <c r="AD46" i="4"/>
  <c r="AE46" i="4" s="1"/>
  <c r="O31" i="4"/>
  <c r="P31" i="4" s="1"/>
  <c r="O49" i="4"/>
  <c r="P49" i="4" s="1"/>
  <c r="O47" i="5"/>
  <c r="P47" i="5" s="1"/>
  <c r="O26" i="5"/>
  <c r="P26" i="5" s="1"/>
  <c r="BF53" i="20"/>
  <c r="BG8" i="28"/>
  <c r="F18" i="2"/>
  <c r="G18" i="2" s="1"/>
  <c r="AD28" i="5"/>
  <c r="AE28" i="5" s="1"/>
  <c r="BH12" i="39"/>
  <c r="BI12" i="39" s="1"/>
  <c r="AD19" i="5"/>
  <c r="AE19" i="5" s="1"/>
  <c r="O43" i="4"/>
  <c r="P43" i="4" s="1"/>
  <c r="O23" i="5"/>
  <c r="P23" i="5" s="1"/>
  <c r="O10" i="5"/>
  <c r="P10" i="5" s="1"/>
  <c r="BB44" i="2"/>
  <c r="BC44" i="2" s="1"/>
  <c r="AV53" i="4"/>
  <c r="AD18" i="5"/>
  <c r="AE18" i="5" s="1"/>
  <c r="O28" i="4"/>
  <c r="P28" i="4" s="1"/>
  <c r="AD34" i="5"/>
  <c r="AE34" i="5" s="1"/>
  <c r="AD42" i="4"/>
  <c r="AE42" i="4" s="1"/>
  <c r="AD13" i="4"/>
  <c r="AE13" i="4" s="1"/>
  <c r="O30" i="5"/>
  <c r="P30" i="5" s="1"/>
  <c r="BH30" i="20"/>
  <c r="BI30" i="20" s="1"/>
  <c r="O41" i="5"/>
  <c r="P41" i="5" s="1"/>
  <c r="AD16" i="4"/>
  <c r="AE16" i="4" s="1"/>
  <c r="O18" i="5"/>
  <c r="P18" i="5" s="1"/>
  <c r="BE53" i="16"/>
  <c r="AD40" i="5"/>
  <c r="AE40" i="5" s="1"/>
  <c r="BH45" i="9"/>
  <c r="BI45" i="9" s="1"/>
  <c r="AD32" i="5"/>
  <c r="AE32" i="5" s="1"/>
  <c r="O11" i="5"/>
  <c r="P11" i="5" s="1"/>
  <c r="BH36" i="39"/>
  <c r="BI36" i="39" s="1"/>
  <c r="O32" i="5"/>
  <c r="P32" i="5" s="1"/>
  <c r="AD49" i="5"/>
  <c r="AE49" i="5" s="1"/>
  <c r="BH35" i="39"/>
  <c r="BI35" i="39" s="1"/>
  <c r="BH43" i="9"/>
  <c r="BI43" i="9" s="1"/>
  <c r="BH15" i="39"/>
  <c r="BI15" i="39" s="1"/>
  <c r="AD8" i="5"/>
  <c r="AE8" i="5" s="1"/>
  <c r="AD12" i="5"/>
  <c r="AE12" i="5" s="1"/>
  <c r="AD35" i="4"/>
  <c r="AE35" i="4" s="1"/>
  <c r="O39" i="5"/>
  <c r="P39" i="5" s="1"/>
  <c r="O37" i="5"/>
  <c r="P37" i="5" s="1"/>
  <c r="O38" i="5"/>
  <c r="P38" i="5" s="1"/>
  <c r="O25" i="5"/>
  <c r="P25" i="5" s="1"/>
  <c r="O23" i="4"/>
  <c r="P23" i="4" s="1"/>
  <c r="O17" i="5"/>
  <c r="P17" i="5" s="1"/>
  <c r="O7" i="4"/>
  <c r="P7" i="4" s="1"/>
  <c r="AD21" i="5"/>
  <c r="AE21" i="5" s="1"/>
  <c r="O17" i="4"/>
  <c r="P17" i="4" s="1"/>
  <c r="O38" i="4"/>
  <c r="P38" i="4" s="1"/>
  <c r="O29" i="4"/>
  <c r="P29" i="4" s="1"/>
  <c r="AD52" i="39"/>
  <c r="BH47" i="39"/>
  <c r="BI47" i="39" s="1"/>
  <c r="BH39" i="9"/>
  <c r="BI39" i="9" s="1"/>
  <c r="BH8" i="39"/>
  <c r="BI8" i="39" s="1"/>
  <c r="O16" i="5"/>
  <c r="P16" i="5" s="1"/>
  <c r="O13" i="5"/>
  <c r="P13" i="5" s="1"/>
  <c r="BH16" i="39"/>
  <c r="BI16" i="39" s="1"/>
  <c r="BH49" i="39"/>
  <c r="BI49" i="39" s="1"/>
  <c r="BH23" i="39"/>
  <c r="BI23" i="39" s="1"/>
  <c r="O8" i="5"/>
  <c r="P8" i="5" s="1"/>
  <c r="AD38" i="5"/>
  <c r="AE38" i="5" s="1"/>
  <c r="AD25" i="5"/>
  <c r="AE25" i="5" s="1"/>
  <c r="AD13" i="5"/>
  <c r="AD17" i="5"/>
  <c r="AE17" i="5" s="1"/>
  <c r="O49" i="5"/>
  <c r="P49" i="5" s="1"/>
  <c r="O25" i="4"/>
  <c r="P25" i="4" s="1"/>
  <c r="AD11" i="5"/>
  <c r="AE11" i="5" s="1"/>
  <c r="BH39" i="39"/>
  <c r="BI39" i="39" s="1"/>
  <c r="BH47" i="9"/>
  <c r="BI47" i="9" s="1"/>
  <c r="O43" i="5"/>
  <c r="P43" i="5" s="1"/>
  <c r="M52" i="18"/>
  <c r="AD11" i="4"/>
  <c r="AE11" i="4" s="1"/>
  <c r="O12" i="5"/>
  <c r="P12" i="5" s="1"/>
  <c r="O35" i="5"/>
  <c r="P35" i="5" s="1"/>
  <c r="O52" i="18"/>
  <c r="AD30" i="5"/>
  <c r="AE30" i="5" s="1"/>
  <c r="O22" i="5"/>
  <c r="P22" i="5" s="1"/>
  <c r="AD43" i="5"/>
  <c r="AE43" i="5" s="1"/>
  <c r="O31" i="5"/>
  <c r="P31" i="5" s="1"/>
  <c r="M53" i="38"/>
  <c r="O48" i="4"/>
  <c r="P48" i="4" s="1"/>
  <c r="AD31" i="5"/>
  <c r="BH31" i="18"/>
  <c r="BI31" i="18" s="1"/>
  <c r="AD47" i="5"/>
  <c r="AE47" i="5" s="1"/>
  <c r="AD23" i="5"/>
  <c r="AE23" i="5" s="1"/>
  <c r="O28" i="5"/>
  <c r="P28" i="5" s="1"/>
  <c r="AD52" i="18"/>
  <c r="O10" i="4"/>
  <c r="P10" i="4" s="1"/>
  <c r="O39" i="4"/>
  <c r="P39" i="4" s="1"/>
  <c r="AD42" i="5"/>
  <c r="AE42" i="5" s="1"/>
  <c r="AD22" i="5"/>
  <c r="AE22" i="5" s="1"/>
  <c r="O15" i="5"/>
  <c r="P15" i="5" s="1"/>
  <c r="AD46" i="5"/>
  <c r="AE46" i="5" s="1"/>
  <c r="O14" i="5"/>
  <c r="P14" i="5" s="1"/>
  <c r="BH34" i="18"/>
  <c r="BI34" i="18" s="1"/>
  <c r="AD39" i="5"/>
  <c r="AE39" i="5" s="1"/>
  <c r="O42" i="5"/>
  <c r="P42" i="5" s="1"/>
  <c r="AD27" i="4"/>
  <c r="AE27" i="4" s="1"/>
  <c r="BH20" i="18"/>
  <c r="BI20" i="18" s="1"/>
  <c r="AD15" i="5"/>
  <c r="AE15" i="5" s="1"/>
  <c r="AD27" i="5"/>
  <c r="AD35" i="5"/>
  <c r="AE35" i="5" s="1"/>
  <c r="O46" i="5"/>
  <c r="P46" i="5" s="1"/>
  <c r="BH18" i="18"/>
  <c r="BI18" i="18" s="1"/>
  <c r="AD19" i="4"/>
  <c r="AD14" i="4"/>
  <c r="AD47" i="4"/>
  <c r="AD22" i="4"/>
  <c r="AE22" i="4" s="1"/>
  <c r="O44" i="4"/>
  <c r="P44" i="4" s="1"/>
  <c r="O26" i="4"/>
  <c r="P26" i="4" s="1"/>
  <c r="O19" i="4"/>
  <c r="P19" i="4" s="1"/>
  <c r="O20" i="4"/>
  <c r="P20" i="4" s="1"/>
  <c r="AD32" i="4"/>
  <c r="AE32" i="4" s="1"/>
  <c r="AD40" i="4"/>
  <c r="AE40" i="4" s="1"/>
  <c r="O18" i="4"/>
  <c r="P18" i="4" s="1"/>
  <c r="O52" i="39"/>
  <c r="O42" i="4"/>
  <c r="P42" i="4" s="1"/>
  <c r="O16" i="4"/>
  <c r="P16" i="4" s="1"/>
  <c r="AD38" i="4"/>
  <c r="AD37" i="4"/>
  <c r="AE37" i="4" s="1"/>
  <c r="O21" i="4"/>
  <c r="P21" i="4" s="1"/>
  <c r="O22" i="4"/>
  <c r="P22" i="4" s="1"/>
  <c r="AD17" i="4"/>
  <c r="AD26" i="4"/>
  <c r="AE26" i="4" s="1"/>
  <c r="AD48" i="4"/>
  <c r="AE48" i="4" s="1"/>
  <c r="AD45" i="4"/>
  <c r="AE45" i="4" s="1"/>
  <c r="AD49" i="4"/>
  <c r="O35" i="4"/>
  <c r="P35" i="4" s="1"/>
  <c r="O32" i="4"/>
  <c r="P32" i="4" s="1"/>
  <c r="O27" i="4"/>
  <c r="P27" i="4" s="1"/>
  <c r="AD25" i="4"/>
  <c r="AE25" i="4" s="1"/>
  <c r="O47" i="4"/>
  <c r="P47" i="4" s="1"/>
  <c r="O53" i="21"/>
  <c r="AD53" i="23"/>
  <c r="AD36" i="4"/>
  <c r="AE36" i="4" s="1"/>
  <c r="AD41" i="4"/>
  <c r="AE41" i="4" s="1"/>
  <c r="O48" i="5"/>
  <c r="P48" i="5" s="1"/>
  <c r="F48" i="2"/>
  <c r="G48" i="2" s="1"/>
  <c r="P52" i="39"/>
  <c r="AD44" i="5"/>
  <c r="AE44" i="5" s="1"/>
  <c r="F44" i="2"/>
  <c r="G44" i="2" s="1"/>
  <c r="O44" i="5"/>
  <c r="P44" i="5" s="1"/>
  <c r="AD48" i="5"/>
  <c r="AE48" i="5" s="1"/>
  <c r="AD53" i="9"/>
  <c r="O53" i="9"/>
  <c r="F14" i="2"/>
  <c r="G14" i="2" s="1"/>
  <c r="O53" i="16"/>
  <c r="O53" i="20"/>
  <c r="AD30" i="4"/>
  <c r="AE30" i="4" s="1"/>
  <c r="AD12" i="4"/>
  <c r="AE12" i="4" s="1"/>
  <c r="O36" i="4"/>
  <c r="P36" i="4" s="1"/>
  <c r="O53" i="22"/>
  <c r="F7" i="2"/>
  <c r="G7" i="2" s="1"/>
  <c r="AD18" i="4"/>
  <c r="O40" i="5"/>
  <c r="P40" i="5" s="1"/>
  <c r="BE29" i="4"/>
  <c r="BF29" i="4" s="1"/>
  <c r="O41" i="4"/>
  <c r="P41" i="4" s="1"/>
  <c r="O40" i="4"/>
  <c r="P40" i="4" s="1"/>
  <c r="P53" i="22"/>
  <c r="BG49" i="2"/>
  <c r="O53" i="38"/>
  <c r="F53" i="5"/>
  <c r="AD53" i="38"/>
  <c r="BH26" i="18"/>
  <c r="BI26" i="18" s="1"/>
  <c r="BH23" i="18"/>
  <c r="BI23" i="18" s="1"/>
  <c r="O53" i="23"/>
  <c r="P53" i="38"/>
  <c r="BE28" i="4"/>
  <c r="BF28" i="4" s="1"/>
  <c r="BB53" i="21"/>
  <c r="BE53" i="20"/>
  <c r="G53" i="38"/>
  <c r="G10" i="5"/>
  <c r="AD10" i="5"/>
  <c r="AE10" i="5" s="1"/>
  <c r="G36" i="5"/>
  <c r="AD36" i="5"/>
  <c r="AE36" i="5" s="1"/>
  <c r="O36" i="5"/>
  <c r="P36" i="5" s="1"/>
  <c r="G14" i="5"/>
  <c r="AD14" i="5"/>
  <c r="AE14" i="5" s="1"/>
  <c r="BH47" i="18"/>
  <c r="BI47" i="18" s="1"/>
  <c r="BE52" i="18"/>
  <c r="BH49" i="18"/>
  <c r="BI49" i="18" s="1"/>
  <c r="BH35" i="18"/>
  <c r="BI35" i="18" s="1"/>
  <c r="AD53" i="22"/>
  <c r="AZ53" i="2"/>
  <c r="BB28" i="4"/>
  <c r="BC28" i="4" s="1"/>
  <c r="AV28" i="2"/>
  <c r="BB31" i="4"/>
  <c r="BC31" i="4" s="1"/>
  <c r="AW53" i="38"/>
  <c r="BC53" i="16"/>
  <c r="BH29" i="16"/>
  <c r="BI29" i="16" s="1"/>
  <c r="BB29" i="4"/>
  <c r="BC29" i="4" s="1"/>
  <c r="BH38" i="18"/>
  <c r="BI38" i="18" s="1"/>
  <c r="AV26" i="2"/>
  <c r="BE26" i="4"/>
  <c r="BF26" i="4" s="1"/>
  <c r="AV16" i="2"/>
  <c r="AW16" i="2" s="1"/>
  <c r="AW14" i="2"/>
  <c r="BB14" i="2"/>
  <c r="BC14" i="2" s="1"/>
  <c r="BB26" i="4"/>
  <c r="BC26" i="4" s="1"/>
  <c r="BB16" i="4"/>
  <c r="BC16" i="4" s="1"/>
  <c r="BH42" i="18"/>
  <c r="BI42" i="18" s="1"/>
  <c r="BB53" i="16"/>
  <c r="AW9" i="5"/>
  <c r="BB9" i="5"/>
  <c r="BC9" i="5" s="1"/>
  <c r="AV53" i="5"/>
  <c r="AV9" i="2"/>
  <c r="BC13" i="38"/>
  <c r="BC53" i="38" s="1"/>
  <c r="BB53" i="38"/>
  <c r="AW15" i="5"/>
  <c r="BB15" i="5"/>
  <c r="BC15" i="5" s="1"/>
  <c r="AV15" i="2"/>
  <c r="AW19" i="5"/>
  <c r="AV19" i="2"/>
  <c r="AW21" i="5"/>
  <c r="BB21" i="5"/>
  <c r="BC21" i="5" s="1"/>
  <c r="AV21" i="2"/>
  <c r="AW29" i="5"/>
  <c r="BB29" i="5"/>
  <c r="BC29" i="5" s="1"/>
  <c r="AV29" i="2"/>
  <c r="AW33" i="5"/>
  <c r="AV33" i="2"/>
  <c r="AW37" i="5"/>
  <c r="BB37" i="5"/>
  <c r="BC37" i="5" s="1"/>
  <c r="AV37" i="2"/>
  <c r="AW45" i="5"/>
  <c r="BB45" i="5"/>
  <c r="BC45" i="5" s="1"/>
  <c r="AV45" i="2"/>
  <c r="BC53" i="21"/>
  <c r="BH37" i="18"/>
  <c r="BI37" i="18" s="1"/>
  <c r="BH15" i="18"/>
  <c r="BI15" i="18" s="1"/>
  <c r="BH43" i="18"/>
  <c r="BI43" i="18" s="1"/>
  <c r="BH21" i="18"/>
  <c r="BI21" i="18" s="1"/>
  <c r="BH33" i="18"/>
  <c r="BI33" i="18" s="1"/>
  <c r="BF33" i="18"/>
  <c r="BH27" i="18"/>
  <c r="BI27" i="18" s="1"/>
  <c r="BF27" i="18"/>
  <c r="BH19" i="18"/>
  <c r="BI19" i="18" s="1"/>
  <c r="BF19" i="18"/>
  <c r="BC13" i="18"/>
  <c r="BC52" i="18" s="1"/>
  <c r="BB52" i="18"/>
  <c r="AW11" i="5"/>
  <c r="BB11" i="5"/>
  <c r="BC11" i="5" s="1"/>
  <c r="AV11" i="2"/>
  <c r="AW13" i="5"/>
  <c r="BB13" i="5"/>
  <c r="BC13" i="5" s="1"/>
  <c r="AV13" i="2"/>
  <c r="AW17" i="5"/>
  <c r="AV17" i="2"/>
  <c r="AW23" i="5"/>
  <c r="AV23" i="2"/>
  <c r="AW25" i="5"/>
  <c r="BB25" i="5"/>
  <c r="BC25" i="5" s="1"/>
  <c r="AV25" i="2"/>
  <c r="AW27" i="5"/>
  <c r="AV27" i="2"/>
  <c r="AW31" i="5"/>
  <c r="AV31" i="2"/>
  <c r="BB35" i="5"/>
  <c r="BC35" i="5" s="1"/>
  <c r="AW35" i="5"/>
  <c r="AV35" i="2"/>
  <c r="AW39" i="5"/>
  <c r="BB39" i="5"/>
  <c r="BC39" i="5" s="1"/>
  <c r="AV39" i="2"/>
  <c r="AW41" i="5"/>
  <c r="AV41" i="2"/>
  <c r="AW43" i="5"/>
  <c r="AV43" i="2"/>
  <c r="AW47" i="5"/>
  <c r="BB47" i="5"/>
  <c r="BC47" i="5" s="1"/>
  <c r="AV47" i="2"/>
  <c r="AW49" i="5"/>
  <c r="AV49" i="2"/>
  <c r="AW52" i="18"/>
  <c r="AW53" i="21"/>
  <c r="BH41" i="18"/>
  <c r="BI41" i="18" s="1"/>
  <c r="BH17" i="18"/>
  <c r="BI17" i="18" s="1"/>
  <c r="BH13" i="18"/>
  <c r="BI13" i="18" s="1"/>
  <c r="BH39" i="18"/>
  <c r="BI39" i="18" s="1"/>
  <c r="AD53" i="20"/>
  <c r="AD53" i="21"/>
  <c r="AD53" i="16"/>
  <c r="AB53" i="21"/>
  <c r="AA53" i="21"/>
  <c r="AA11" i="28"/>
  <c r="AB11" i="28" s="1"/>
  <c r="Y11" i="28"/>
  <c r="F12" i="28"/>
  <c r="G12" i="28" s="1"/>
  <c r="F55" i="23"/>
  <c r="G8" i="28"/>
  <c r="O8" i="28"/>
  <c r="S7" i="5"/>
  <c r="AA7" i="5"/>
  <c r="R53" i="5"/>
  <c r="R7" i="2"/>
  <c r="S7" i="2" s="1"/>
  <c r="AB53" i="38"/>
  <c r="AA53" i="38"/>
  <c r="AE53" i="38"/>
  <c r="BH7" i="38"/>
  <c r="BI7" i="38" s="1"/>
  <c r="BG19" i="2"/>
  <c r="BH9" i="38"/>
  <c r="BF9" i="38"/>
  <c r="AK11" i="5"/>
  <c r="AP11" i="5"/>
  <c r="BE11" i="5"/>
  <c r="AJ11" i="2"/>
  <c r="BF11" i="38"/>
  <c r="BH11" i="38"/>
  <c r="AK15" i="5"/>
  <c r="AP15" i="5"/>
  <c r="BE15" i="5"/>
  <c r="AJ15" i="2"/>
  <c r="BF17" i="38"/>
  <c r="BH17" i="38"/>
  <c r="AK23" i="5"/>
  <c r="BE23" i="5"/>
  <c r="AJ23" i="2"/>
  <c r="AP23" i="5"/>
  <c r="BF23" i="38"/>
  <c r="BH23" i="38"/>
  <c r="BF25" i="38"/>
  <c r="BE33" i="5"/>
  <c r="BH33" i="5" s="1"/>
  <c r="AK33" i="5"/>
  <c r="AP33" i="5"/>
  <c r="AJ33" i="2"/>
  <c r="AK35" i="5"/>
  <c r="AP35" i="5"/>
  <c r="BE35" i="5"/>
  <c r="AJ35" i="2"/>
  <c r="BF35" i="38"/>
  <c r="AK39" i="5"/>
  <c r="AP39" i="5"/>
  <c r="BE39" i="5"/>
  <c r="AJ39" i="2"/>
  <c r="BH41" i="38"/>
  <c r="BF41" i="38"/>
  <c r="AK43" i="5"/>
  <c r="AP43" i="5"/>
  <c r="BE43" i="5"/>
  <c r="AJ43" i="2"/>
  <c r="AP47" i="5"/>
  <c r="AK47" i="5"/>
  <c r="AJ47" i="2"/>
  <c r="BE47" i="5"/>
  <c r="BF47" i="38"/>
  <c r="BH47" i="38"/>
  <c r="AK8" i="5"/>
  <c r="AP8" i="5"/>
  <c r="BE8" i="5"/>
  <c r="AJ53" i="5"/>
  <c r="AJ8" i="2"/>
  <c r="AP53" i="38"/>
  <c r="AK10" i="5"/>
  <c r="BE10" i="5"/>
  <c r="AP10" i="5"/>
  <c r="AJ10" i="2"/>
  <c r="BF10" i="38"/>
  <c r="BH10" i="38"/>
  <c r="BF12" i="38"/>
  <c r="BH12" i="38"/>
  <c r="BF16" i="38"/>
  <c r="AK18" i="5"/>
  <c r="BE18" i="5"/>
  <c r="AP18" i="5"/>
  <c r="AJ18" i="2"/>
  <c r="BF18" i="38"/>
  <c r="BH18" i="38"/>
  <c r="BF22" i="38"/>
  <c r="BH22" i="38"/>
  <c r="BF24" i="38"/>
  <c r="BH24" i="38"/>
  <c r="AK26" i="5"/>
  <c r="AP26" i="5"/>
  <c r="BE26" i="5"/>
  <c r="AJ26" i="2"/>
  <c r="BF26" i="38"/>
  <c r="BH26" i="38"/>
  <c r="BF28" i="38"/>
  <c r="BH28" i="38"/>
  <c r="AK30" i="5"/>
  <c r="AP30" i="5"/>
  <c r="BE30" i="5"/>
  <c r="AJ30" i="2"/>
  <c r="BF30" i="38"/>
  <c r="BH30" i="38"/>
  <c r="BF32" i="38"/>
  <c r="BH32" i="38"/>
  <c r="AK32" i="5"/>
  <c r="BE32" i="5"/>
  <c r="AP32" i="5"/>
  <c r="AJ32" i="2"/>
  <c r="AK34" i="5"/>
  <c r="AP34" i="5"/>
  <c r="BE34" i="5"/>
  <c r="AJ34" i="2"/>
  <c r="BH36" i="38"/>
  <c r="BF36" i="38"/>
  <c r="BE38" i="5"/>
  <c r="AK38" i="5"/>
  <c r="AP38" i="5"/>
  <c r="AJ38" i="2"/>
  <c r="BH38" i="38"/>
  <c r="BF38" i="38"/>
  <c r="AK42" i="5"/>
  <c r="BE42" i="5"/>
  <c r="AJ42" i="2"/>
  <c r="AP42" i="5"/>
  <c r="BF42" i="38"/>
  <c r="BH42" i="38"/>
  <c r="AK46" i="5"/>
  <c r="AJ46" i="2"/>
  <c r="BE46" i="5"/>
  <c r="AP46" i="5"/>
  <c r="BF46" i="38"/>
  <c r="BH46" i="38"/>
  <c r="AK9" i="5"/>
  <c r="AP9" i="5"/>
  <c r="BE9" i="5"/>
  <c r="AJ9" i="2"/>
  <c r="AK13" i="5"/>
  <c r="BE13" i="5"/>
  <c r="AJ13" i="2"/>
  <c r="AP13" i="5"/>
  <c r="BH13" i="38"/>
  <c r="BF13" i="38"/>
  <c r="BF15" i="38"/>
  <c r="BH15" i="38"/>
  <c r="BE17" i="5"/>
  <c r="AK17" i="5"/>
  <c r="AP17" i="5"/>
  <c r="AJ17" i="2"/>
  <c r="BF19" i="38"/>
  <c r="BH19" i="38"/>
  <c r="AP19" i="5"/>
  <c r="AK19" i="5"/>
  <c r="BE19" i="5"/>
  <c r="AJ19" i="2"/>
  <c r="AK21" i="5"/>
  <c r="BE21" i="5"/>
  <c r="AP21" i="5"/>
  <c r="AJ21" i="2"/>
  <c r="BF21" i="38"/>
  <c r="BH21" i="38"/>
  <c r="AK25" i="5"/>
  <c r="BE25" i="5"/>
  <c r="AP25" i="5"/>
  <c r="AJ25" i="2"/>
  <c r="BH27" i="38"/>
  <c r="BF27" i="38"/>
  <c r="AK27" i="5"/>
  <c r="BE27" i="5"/>
  <c r="AP27" i="5"/>
  <c r="AJ27" i="2"/>
  <c r="AK29" i="5"/>
  <c r="BE29" i="5"/>
  <c r="AJ29" i="2"/>
  <c r="AP29" i="5"/>
  <c r="BH29" i="38"/>
  <c r="BF29" i="38"/>
  <c r="AP31" i="5"/>
  <c r="AK31" i="5"/>
  <c r="BE31" i="5"/>
  <c r="AJ31" i="2"/>
  <c r="BF31" i="38"/>
  <c r="BH31" i="38"/>
  <c r="BF33" i="38"/>
  <c r="BH33" i="38"/>
  <c r="AK37" i="5"/>
  <c r="AP37" i="5"/>
  <c r="BE37" i="5"/>
  <c r="AJ37" i="2"/>
  <c r="BF37" i="38"/>
  <c r="BH37" i="38"/>
  <c r="BF39" i="38"/>
  <c r="BH39" i="38"/>
  <c r="AP41" i="5"/>
  <c r="BE41" i="5"/>
  <c r="AK41" i="5"/>
  <c r="AJ41" i="2"/>
  <c r="BF43" i="38"/>
  <c r="BH43" i="38"/>
  <c r="AK45" i="5"/>
  <c r="AP45" i="5"/>
  <c r="BE45" i="5"/>
  <c r="BH45" i="5" s="1"/>
  <c r="AJ45" i="2"/>
  <c r="BF45" i="38"/>
  <c r="BH45" i="38"/>
  <c r="AK49" i="5"/>
  <c r="AP49" i="5"/>
  <c r="BE49" i="5"/>
  <c r="AJ49" i="2"/>
  <c r="BF49" i="38"/>
  <c r="BH49" i="38"/>
  <c r="BF8" i="38"/>
  <c r="BE53" i="38"/>
  <c r="BH8" i="38"/>
  <c r="AK12" i="5"/>
  <c r="BE12" i="5"/>
  <c r="AJ12" i="2"/>
  <c r="AP12" i="5"/>
  <c r="AP14" i="5"/>
  <c r="AK14" i="5"/>
  <c r="BE14" i="5"/>
  <c r="AJ14" i="2"/>
  <c r="BF14" i="38"/>
  <c r="BH14" i="38"/>
  <c r="AK16" i="5"/>
  <c r="AP16" i="5"/>
  <c r="BE16" i="5"/>
  <c r="AJ16" i="2"/>
  <c r="BE20" i="5"/>
  <c r="AK20" i="5"/>
  <c r="AP20" i="5"/>
  <c r="AJ20" i="2"/>
  <c r="BF20" i="38"/>
  <c r="BH20" i="38"/>
  <c r="AK22" i="5"/>
  <c r="BE22" i="5"/>
  <c r="AJ22" i="2"/>
  <c r="AP22" i="5"/>
  <c r="AK24" i="5"/>
  <c r="AP24" i="5"/>
  <c r="AJ24" i="2"/>
  <c r="BE24" i="5"/>
  <c r="BE28" i="5"/>
  <c r="AK28" i="5"/>
  <c r="AP28" i="5"/>
  <c r="AJ28" i="2"/>
  <c r="BF34" i="38"/>
  <c r="AP36" i="5"/>
  <c r="AK36" i="5"/>
  <c r="BE36" i="5"/>
  <c r="AJ36" i="2"/>
  <c r="AK40" i="5"/>
  <c r="AP40" i="5"/>
  <c r="BE40" i="5"/>
  <c r="AJ40" i="2"/>
  <c r="BF40" i="38"/>
  <c r="BH40" i="38"/>
  <c r="AP44" i="5"/>
  <c r="AK44" i="5"/>
  <c r="BE44" i="5"/>
  <c r="AJ44" i="2"/>
  <c r="BE44" i="2" s="1"/>
  <c r="BF44" i="38"/>
  <c r="BH44" i="38"/>
  <c r="AK48" i="5"/>
  <c r="BE48" i="5"/>
  <c r="AP48" i="5"/>
  <c r="AJ48" i="2"/>
  <c r="BF48" i="38"/>
  <c r="BH48" i="38"/>
  <c r="AK53" i="38"/>
  <c r="BE53" i="23"/>
  <c r="AH53" i="23"/>
  <c r="AP53" i="23"/>
  <c r="BF36" i="9"/>
  <c r="BF24" i="9"/>
  <c r="BF22" i="9"/>
  <c r="BF20" i="9"/>
  <c r="BF12" i="9"/>
  <c r="BF10" i="9"/>
  <c r="BE53" i="9"/>
  <c r="BF8" i="9"/>
  <c r="BF44" i="22"/>
  <c r="BF42" i="22"/>
  <c r="BF38" i="22"/>
  <c r="BF38" i="23"/>
  <c r="BF10" i="23"/>
  <c r="BF9" i="22"/>
  <c r="BE53" i="22"/>
  <c r="BF35" i="9"/>
  <c r="BF31" i="9"/>
  <c r="BF29" i="9"/>
  <c r="BF27" i="9"/>
  <c r="BF23" i="9"/>
  <c r="BF21" i="9"/>
  <c r="BF17" i="9"/>
  <c r="BF15" i="9"/>
  <c r="BF13" i="9"/>
  <c r="BF11" i="9"/>
  <c r="BF9" i="9"/>
  <c r="BF46" i="22"/>
  <c r="BF46" i="23"/>
  <c r="BF37" i="22"/>
  <c r="BF37" i="23"/>
  <c r="BF36" i="22"/>
  <c r="BF33" i="22"/>
  <c r="BF31" i="22"/>
  <c r="BF29" i="23"/>
  <c r="BF28" i="22"/>
  <c r="BF26" i="22"/>
  <c r="BF23" i="22"/>
  <c r="BF20" i="23"/>
  <c r="BF18" i="22"/>
  <c r="BF17" i="22"/>
  <c r="BF16" i="22"/>
  <c r="BF14" i="22"/>
  <c r="BF9" i="23"/>
  <c r="AH53" i="9"/>
  <c r="BF34" i="9"/>
  <c r="BF32" i="9"/>
  <c r="BF30" i="9"/>
  <c r="BF28" i="9"/>
  <c r="BH28" i="9"/>
  <c r="BF26" i="9"/>
  <c r="BH26" i="9"/>
  <c r="BF18" i="9"/>
  <c r="BF16" i="9"/>
  <c r="BF14" i="9"/>
  <c r="AP53" i="9"/>
  <c r="BF49" i="22"/>
  <c r="BF47" i="22"/>
  <c r="BF47" i="23"/>
  <c r="BF42" i="23"/>
  <c r="BF40" i="22"/>
  <c r="BF40" i="23"/>
  <c r="BF31" i="23"/>
  <c r="BF29" i="22"/>
  <c r="BF27" i="22"/>
  <c r="BF25" i="22"/>
  <c r="BF23" i="23"/>
  <c r="BF21" i="22"/>
  <c r="BF20" i="22"/>
  <c r="BF18" i="23"/>
  <c r="BF17" i="23"/>
  <c r="BF14" i="23"/>
  <c r="BF11" i="23"/>
  <c r="AP53" i="22"/>
  <c r="BF37" i="9"/>
  <c r="BH33" i="9"/>
  <c r="BF33" i="9"/>
  <c r="BF25" i="9"/>
  <c r="BF19" i="9"/>
  <c r="BF35" i="23"/>
  <c r="BF21" i="23"/>
  <c r="BF11" i="22"/>
  <c r="AH53" i="22"/>
  <c r="AG49" i="2"/>
  <c r="BE49" i="4"/>
  <c r="AP49" i="4"/>
  <c r="AG42" i="2"/>
  <c r="AP42" i="4"/>
  <c r="BE42" i="4"/>
  <c r="AG16" i="2"/>
  <c r="BE16" i="4"/>
  <c r="AP16" i="4"/>
  <c r="BF44" i="21"/>
  <c r="BF35" i="21"/>
  <c r="BF27" i="21"/>
  <c r="BF49" i="21"/>
  <c r="BF48" i="21"/>
  <c r="BF45" i="21"/>
  <c r="BF43" i="21"/>
  <c r="BF41" i="21"/>
  <c r="AP53" i="21"/>
  <c r="AG45" i="2"/>
  <c r="AP45" i="4"/>
  <c r="BE45" i="4"/>
  <c r="AG40" i="2"/>
  <c r="AP40" i="4"/>
  <c r="BE40" i="4"/>
  <c r="BF37" i="21"/>
  <c r="BF34" i="21"/>
  <c r="BF33" i="21"/>
  <c r="BF20" i="21"/>
  <c r="BF19" i="21"/>
  <c r="AQ11" i="4"/>
  <c r="BF42" i="21"/>
  <c r="BF40" i="21"/>
  <c r="BF39" i="21"/>
  <c r="BF31" i="21"/>
  <c r="BF18" i="21"/>
  <c r="BF16" i="21"/>
  <c r="BE53" i="21"/>
  <c r="BF44" i="4"/>
  <c r="AQ10" i="4"/>
  <c r="AH53" i="21"/>
  <c r="AG53" i="4"/>
  <c r="Y53" i="22"/>
  <c r="Y12" i="28"/>
  <c r="AA12" i="28"/>
  <c r="Y53" i="23"/>
  <c r="Y13" i="28"/>
  <c r="AA13" i="28"/>
  <c r="AB13" i="28" s="1"/>
  <c r="AB53" i="22"/>
  <c r="AA53" i="22"/>
  <c r="AB53" i="23"/>
  <c r="AA53" i="23"/>
  <c r="M53" i="20"/>
  <c r="M52" i="39"/>
  <c r="L7" i="2"/>
  <c r="M7" i="2" s="1"/>
  <c r="L7" i="28"/>
  <c r="M7" i="5"/>
  <c r="M53" i="5" s="1"/>
  <c r="AD7" i="5"/>
  <c r="O7" i="5"/>
  <c r="P7" i="5" s="1"/>
  <c r="L53" i="5"/>
  <c r="BH44" i="9"/>
  <c r="BH24" i="9"/>
  <c r="BH21" i="9"/>
  <c r="BH15" i="9"/>
  <c r="BH14" i="9"/>
  <c r="BH11" i="9"/>
  <c r="BH10" i="9"/>
  <c r="P53" i="9"/>
  <c r="BH25" i="39"/>
  <c r="BH49" i="9"/>
  <c r="BH41" i="9"/>
  <c r="BH40" i="9"/>
  <c r="BH34" i="9"/>
  <c r="BH32" i="9"/>
  <c r="BH18" i="9"/>
  <c r="M53" i="9"/>
  <c r="L48" i="2"/>
  <c r="M48" i="2" s="1"/>
  <c r="L42" i="2"/>
  <c r="M42" i="2" s="1"/>
  <c r="L32" i="2"/>
  <c r="M32" i="2" s="1"/>
  <c r="L28" i="2"/>
  <c r="M28" i="2" s="1"/>
  <c r="L19" i="2"/>
  <c r="M19" i="2" s="1"/>
  <c r="L49" i="2"/>
  <c r="M49" i="2" s="1"/>
  <c r="L40" i="2"/>
  <c r="M40" i="2" s="1"/>
  <c r="L34" i="2"/>
  <c r="M34" i="2" s="1"/>
  <c r="L22" i="2"/>
  <c r="M22" i="2" s="1"/>
  <c r="L15" i="2"/>
  <c r="M15" i="2" s="1"/>
  <c r="L10" i="2"/>
  <c r="M10" i="2" s="1"/>
  <c r="L43" i="2"/>
  <c r="M43" i="2" s="1"/>
  <c r="L33" i="2"/>
  <c r="M33" i="2" s="1"/>
  <c r="L29" i="2"/>
  <c r="M29" i="2" s="1"/>
  <c r="L20" i="2"/>
  <c r="M20" i="2" s="1"/>
  <c r="L9" i="2"/>
  <c r="M9" i="2" s="1"/>
  <c r="L41" i="2"/>
  <c r="M41" i="2" s="1"/>
  <c r="L35" i="2"/>
  <c r="M35" i="2" s="1"/>
  <c r="L24" i="2"/>
  <c r="M24" i="2" s="1"/>
  <c r="L17" i="2"/>
  <c r="M17" i="2" s="1"/>
  <c r="L12" i="2"/>
  <c r="M12" i="2" s="1"/>
  <c r="BH44" i="20"/>
  <c r="BH13" i="21"/>
  <c r="BH40" i="20"/>
  <c r="M53" i="21"/>
  <c r="L44" i="2"/>
  <c r="M44" i="2" s="1"/>
  <c r="L38" i="2"/>
  <c r="M38" i="2" s="1"/>
  <c r="L30" i="2"/>
  <c r="M30" i="2" s="1"/>
  <c r="L23" i="2"/>
  <c r="M23" i="2" s="1"/>
  <c r="L11" i="2"/>
  <c r="M11" i="2" s="1"/>
  <c r="L46" i="2"/>
  <c r="M46" i="2" s="1"/>
  <c r="L36" i="2"/>
  <c r="M36" i="2" s="1"/>
  <c r="L25" i="2"/>
  <c r="M25" i="2" s="1"/>
  <c r="L18" i="2"/>
  <c r="M18" i="2" s="1"/>
  <c r="L13" i="2"/>
  <c r="M13" i="2" s="1"/>
  <c r="L45" i="2"/>
  <c r="M45" i="2" s="1"/>
  <c r="L39" i="2"/>
  <c r="M39" i="2" s="1"/>
  <c r="L31" i="2"/>
  <c r="M31" i="2" s="1"/>
  <c r="L27" i="2"/>
  <c r="M27" i="2" s="1"/>
  <c r="L16" i="2"/>
  <c r="M16" i="2" s="1"/>
  <c r="L47" i="2"/>
  <c r="M47" i="2" s="1"/>
  <c r="L37" i="2"/>
  <c r="M37" i="2" s="1"/>
  <c r="L26" i="2"/>
  <c r="M26" i="2" s="1"/>
  <c r="L21" i="2"/>
  <c r="M21" i="2" s="1"/>
  <c r="L14" i="2"/>
  <c r="M14" i="2" s="1"/>
  <c r="L8" i="2"/>
  <c r="M8" i="2" s="1"/>
  <c r="L53" i="4"/>
  <c r="BH49" i="20"/>
  <c r="BH48" i="20"/>
  <c r="BH47" i="20"/>
  <c r="BH42" i="20"/>
  <c r="BH41" i="20"/>
  <c r="BH38" i="20"/>
  <c r="BH37" i="20"/>
  <c r="BH35" i="20"/>
  <c r="BH24" i="20"/>
  <c r="BH15" i="21"/>
  <c r="BH14" i="21"/>
  <c r="BH12" i="21"/>
  <c r="BH10" i="21"/>
  <c r="BH8" i="21"/>
  <c r="BH46" i="20"/>
  <c r="BH45" i="20"/>
  <c r="BH43" i="20"/>
  <c r="BH39" i="20"/>
  <c r="BH36" i="20"/>
  <c r="I53" i="4"/>
  <c r="BH16" i="22"/>
  <c r="BH20" i="22"/>
  <c r="BH34" i="22"/>
  <c r="BH14" i="23"/>
  <c r="BH22" i="23"/>
  <c r="BH26" i="23"/>
  <c r="BH34" i="23"/>
  <c r="BH13" i="22"/>
  <c r="BH29" i="22"/>
  <c r="BH37" i="22"/>
  <c r="BH45" i="22"/>
  <c r="BH17" i="23"/>
  <c r="BH25" i="23"/>
  <c r="BH33" i="23"/>
  <c r="BH49" i="23"/>
  <c r="BH22" i="22"/>
  <c r="BH26" i="22"/>
  <c r="BH36" i="22"/>
  <c r="BH16" i="23"/>
  <c r="BH36" i="23"/>
  <c r="BH48" i="23"/>
  <c r="BH7" i="22"/>
  <c r="BH11" i="22"/>
  <c r="BH15" i="22"/>
  <c r="BH23" i="22"/>
  <c r="BH31" i="22"/>
  <c r="BH39" i="22"/>
  <c r="BH7" i="23"/>
  <c r="J12" i="28"/>
  <c r="BH19" i="23"/>
  <c r="BH27" i="23"/>
  <c r="BH31" i="23"/>
  <c r="BH35" i="23"/>
  <c r="BH39" i="23"/>
  <c r="BH47" i="23"/>
  <c r="J53" i="22"/>
  <c r="J7" i="28"/>
  <c r="BH38" i="22"/>
  <c r="BH42" i="22"/>
  <c r="BH10" i="23"/>
  <c r="BH18" i="23"/>
  <c r="BH30" i="23"/>
  <c r="BH38" i="23"/>
  <c r="BH42" i="23"/>
  <c r="BH46" i="23"/>
  <c r="BH9" i="22"/>
  <c r="BH17" i="22"/>
  <c r="BH25" i="22"/>
  <c r="BH33" i="22"/>
  <c r="BH41" i="22"/>
  <c r="BH9" i="23"/>
  <c r="BH29" i="23"/>
  <c r="BH41" i="23"/>
  <c r="BH45" i="23"/>
  <c r="BH18" i="22"/>
  <c r="BH30" i="22"/>
  <c r="BH44" i="22"/>
  <c r="BH48" i="22"/>
  <c r="BH20" i="23"/>
  <c r="BH24" i="23"/>
  <c r="BH40" i="23"/>
  <c r="J13" i="28"/>
  <c r="O13" i="28"/>
  <c r="BH19" i="22"/>
  <c r="BH27" i="22"/>
  <c r="BH35" i="22"/>
  <c r="BH11" i="23"/>
  <c r="BH15" i="23"/>
  <c r="BH23" i="23"/>
  <c r="BH43" i="23"/>
  <c r="J53" i="5"/>
  <c r="P53" i="23"/>
  <c r="J53" i="23"/>
  <c r="I27" i="2"/>
  <c r="J27" i="2" s="1"/>
  <c r="I48" i="2"/>
  <c r="J48" i="2" s="1"/>
  <c r="I44" i="2"/>
  <c r="J44" i="2" s="1"/>
  <c r="AD44" i="4"/>
  <c r="I41" i="2"/>
  <c r="J41" i="2" s="1"/>
  <c r="I37" i="2"/>
  <c r="J37" i="2" s="1"/>
  <c r="I24" i="2"/>
  <c r="J24" i="2" s="1"/>
  <c r="O24" i="4"/>
  <c r="AD24" i="4"/>
  <c r="I21" i="2"/>
  <c r="J21" i="2" s="1"/>
  <c r="I25" i="2"/>
  <c r="J25" i="2" s="1"/>
  <c r="BH18" i="21"/>
  <c r="BH38" i="21"/>
  <c r="BH42" i="21"/>
  <c r="BH46" i="21"/>
  <c r="BH20" i="20"/>
  <c r="BH35" i="21"/>
  <c r="BH19" i="20"/>
  <c r="BH27" i="20"/>
  <c r="I45" i="2"/>
  <c r="J45" i="2" s="1"/>
  <c r="I36" i="2"/>
  <c r="J36" i="2" s="1"/>
  <c r="I26" i="2"/>
  <c r="J26" i="2" s="1"/>
  <c r="I16" i="2"/>
  <c r="J16" i="2" s="1"/>
  <c r="BH24" i="21"/>
  <c r="BH28" i="21"/>
  <c r="BH32" i="21"/>
  <c r="BH36" i="21"/>
  <c r="BH40" i="21"/>
  <c r="I15" i="28"/>
  <c r="O9" i="28"/>
  <c r="J9" i="28"/>
  <c r="BH26" i="16"/>
  <c r="BH32" i="16"/>
  <c r="BH21" i="21"/>
  <c r="BH25" i="21"/>
  <c r="BH29" i="21"/>
  <c r="BH41" i="21"/>
  <c r="BH25" i="20"/>
  <c r="BH31" i="20"/>
  <c r="P53" i="21"/>
  <c r="J53" i="21"/>
  <c r="J53" i="20"/>
  <c r="P53" i="20"/>
  <c r="I17" i="2"/>
  <c r="J17" i="2" s="1"/>
  <c r="AD33" i="4"/>
  <c r="I33" i="2"/>
  <c r="J33" i="2" s="1"/>
  <c r="I19" i="2"/>
  <c r="J19" i="2" s="1"/>
  <c r="I49" i="2"/>
  <c r="J49" i="2" s="1"/>
  <c r="I47" i="2"/>
  <c r="J47" i="2" s="1"/>
  <c r="I42" i="2"/>
  <c r="J42" i="2" s="1"/>
  <c r="I38" i="2"/>
  <c r="J38" i="2" s="1"/>
  <c r="I35" i="2"/>
  <c r="J35" i="2" s="1"/>
  <c r="I22" i="2"/>
  <c r="J22" i="2" s="1"/>
  <c r="I32" i="2"/>
  <c r="J32" i="2" s="1"/>
  <c r="BH30" i="21"/>
  <c r="BH34" i="20"/>
  <c r="BH20" i="16"/>
  <c r="BH28" i="16"/>
  <c r="BH34" i="16"/>
  <c r="BH23" i="21"/>
  <c r="BH27" i="21"/>
  <c r="BH31" i="21"/>
  <c r="BH47" i="21"/>
  <c r="BH33" i="20"/>
  <c r="BH25" i="16"/>
  <c r="I40" i="2"/>
  <c r="J40" i="2" s="1"/>
  <c r="I29" i="2"/>
  <c r="J29" i="2" s="1"/>
  <c r="AD29" i="4"/>
  <c r="I18" i="2"/>
  <c r="J18" i="2" s="1"/>
  <c r="BH16" i="21"/>
  <c r="J11" i="28"/>
  <c r="O11" i="28"/>
  <c r="BH20" i="21"/>
  <c r="BH44" i="21"/>
  <c r="BH48" i="21"/>
  <c r="BH18" i="20"/>
  <c r="J10" i="28"/>
  <c r="O10" i="28"/>
  <c r="BH26" i="20"/>
  <c r="BH17" i="21"/>
  <c r="BH37" i="21"/>
  <c r="BH49" i="21"/>
  <c r="BH33" i="16"/>
  <c r="O33" i="4"/>
  <c r="P33" i="4" s="1"/>
  <c r="J53" i="16"/>
  <c r="P53" i="16"/>
  <c r="BI7" i="18"/>
  <c r="BI30" i="9"/>
  <c r="BI22" i="21"/>
  <c r="BI43" i="21"/>
  <c r="BI33" i="21"/>
  <c r="BI25" i="38"/>
  <c r="BI14" i="22"/>
  <c r="BG11" i="2"/>
  <c r="BG17" i="2"/>
  <c r="BG23" i="2"/>
  <c r="BG35" i="2"/>
  <c r="BG37" i="2"/>
  <c r="BG41" i="2"/>
  <c r="BG47" i="2"/>
  <c r="AO53" i="2"/>
  <c r="BA53" i="2"/>
  <c r="BI13" i="23"/>
  <c r="BI39" i="21"/>
  <c r="BI42" i="39"/>
  <c r="BI34" i="21"/>
  <c r="BI31" i="16"/>
  <c r="BI35" i="38"/>
  <c r="BI49" i="22"/>
  <c r="BI21" i="22"/>
  <c r="BF10" i="28"/>
  <c r="BG10" i="28"/>
  <c r="BE15" i="28"/>
  <c r="BF7" i="28"/>
  <c r="BG12" i="2"/>
  <c r="BG22" i="2"/>
  <c r="BG28" i="2"/>
  <c r="BG31" i="2"/>
  <c r="BG20" i="2"/>
  <c r="BG24" i="2"/>
  <c r="BG26" i="2"/>
  <c r="BG32" i="2"/>
  <c r="BI10" i="22"/>
  <c r="BI43" i="22"/>
  <c r="BI12" i="22"/>
  <c r="BI27" i="9"/>
  <c r="BI37" i="23"/>
  <c r="BI8" i="9"/>
  <c r="BI12" i="9"/>
  <c r="BI16" i="9"/>
  <c r="BI30" i="39"/>
  <c r="BI7" i="39"/>
  <c r="BI25" i="18"/>
  <c r="AE45" i="5"/>
  <c r="BG9" i="2"/>
  <c r="BG43" i="2"/>
  <c r="Z53" i="2"/>
  <c r="BI8" i="23"/>
  <c r="BI32" i="23"/>
  <c r="BI36" i="9"/>
  <c r="BI35" i="9"/>
  <c r="BI20" i="9"/>
  <c r="BI46" i="22"/>
  <c r="BI22" i="39"/>
  <c r="BI27" i="16"/>
  <c r="AE33" i="5"/>
  <c r="BG8" i="2"/>
  <c r="BG39" i="2"/>
  <c r="BG10" i="2"/>
  <c r="BG16" i="2"/>
  <c r="BG44" i="2"/>
  <c r="BG14" i="2"/>
  <c r="BG27" i="2"/>
  <c r="BG40" i="2"/>
  <c r="AC53" i="2"/>
  <c r="BG34" i="2"/>
  <c r="BG25" i="2"/>
  <c r="BG15" i="2"/>
  <c r="N53" i="2"/>
  <c r="BG30" i="2"/>
  <c r="BG21" i="2"/>
  <c r="BG46" i="2"/>
  <c r="BG38" i="2"/>
  <c r="BG53" i="4"/>
  <c r="BG13" i="2"/>
  <c r="AA16" i="2" l="1"/>
  <c r="AB16" i="2" s="1"/>
  <c r="V16" i="2"/>
  <c r="AA43" i="2"/>
  <c r="AB43" i="2" s="1"/>
  <c r="V43" i="2"/>
  <c r="BD15" i="28"/>
  <c r="BB34" i="2"/>
  <c r="BC34" i="2" s="1"/>
  <c r="BB48" i="2"/>
  <c r="BC48" i="2" s="1"/>
  <c r="BH15" i="4"/>
  <c r="BI15" i="4" s="1"/>
  <c r="BH52" i="2"/>
  <c r="BI52" i="2" s="1"/>
  <c r="AE52" i="2"/>
  <c r="V15" i="28"/>
  <c r="BB24" i="2"/>
  <c r="BC24" i="2" s="1"/>
  <c r="BE14" i="2"/>
  <c r="BF14" i="2" s="1"/>
  <c r="AO17" i="28"/>
  <c r="G53" i="4"/>
  <c r="O7" i="28"/>
  <c r="P7" i="28" s="1"/>
  <c r="F15" i="28"/>
  <c r="BH7" i="4"/>
  <c r="BI7" i="4" s="1"/>
  <c r="BH24" i="5"/>
  <c r="BI24" i="5" s="1"/>
  <c r="BH41" i="5"/>
  <c r="BI41" i="5" s="1"/>
  <c r="AK53" i="4"/>
  <c r="BA17" i="28"/>
  <c r="BH34" i="4"/>
  <c r="BI34" i="4" s="1"/>
  <c r="Z17" i="28"/>
  <c r="AA10" i="2"/>
  <c r="AB10" i="2" s="1"/>
  <c r="BH26" i="5"/>
  <c r="BI26" i="5" s="1"/>
  <c r="BE18" i="2"/>
  <c r="BF18" i="2" s="1"/>
  <c r="AT18" i="2"/>
  <c r="BD17" i="28"/>
  <c r="BB32" i="2"/>
  <c r="BC32" i="2" s="1"/>
  <c r="BB7" i="2"/>
  <c r="BC7" i="2" s="1"/>
  <c r="BB38" i="2"/>
  <c r="BC38" i="2" s="1"/>
  <c r="AA33" i="2"/>
  <c r="AB33" i="2" s="1"/>
  <c r="BE38" i="2"/>
  <c r="BF38" i="2" s="1"/>
  <c r="BH38" i="4"/>
  <c r="BI38" i="4" s="1"/>
  <c r="BB46" i="2"/>
  <c r="BC46" i="2" s="1"/>
  <c r="BB36" i="2"/>
  <c r="BC36" i="2" s="1"/>
  <c r="BF15" i="4"/>
  <c r="BB40" i="2"/>
  <c r="BC40" i="2" s="1"/>
  <c r="BH9" i="4"/>
  <c r="BI9" i="4" s="1"/>
  <c r="BB20" i="2"/>
  <c r="BC20" i="2" s="1"/>
  <c r="BG14" i="28"/>
  <c r="BI14" i="28" s="1"/>
  <c r="AT53" i="4"/>
  <c r="BE9" i="2"/>
  <c r="BF9" i="2" s="1"/>
  <c r="AT32" i="2"/>
  <c r="BB8" i="2"/>
  <c r="BC8" i="2" s="1"/>
  <c r="AT30" i="2"/>
  <c r="AT53" i="5"/>
  <c r="BH39" i="4"/>
  <c r="BI39" i="4" s="1"/>
  <c r="AT42" i="2"/>
  <c r="AT24" i="2"/>
  <c r="AS53" i="2"/>
  <c r="AS55" i="2" s="1"/>
  <c r="AS57" i="2" s="1"/>
  <c r="BB12" i="2"/>
  <c r="BC12" i="2" s="1"/>
  <c r="BE41" i="2"/>
  <c r="BF41" i="2" s="1"/>
  <c r="N17" i="28"/>
  <c r="BE32" i="2"/>
  <c r="BF32" i="2" s="1"/>
  <c r="BE47" i="2"/>
  <c r="BF47" i="2" s="1"/>
  <c r="AN53" i="4"/>
  <c r="AN53" i="2"/>
  <c r="AM53" i="2"/>
  <c r="AM55" i="2" s="1"/>
  <c r="AM57" i="2" s="1"/>
  <c r="BH10" i="4"/>
  <c r="BI10" i="4" s="1"/>
  <c r="BE7" i="2"/>
  <c r="BF7" i="2" s="1"/>
  <c r="AP7" i="2"/>
  <c r="AQ7" i="2" s="1"/>
  <c r="BH18" i="4"/>
  <c r="BI18" i="4" s="1"/>
  <c r="BH14" i="4"/>
  <c r="BI14" i="4" s="1"/>
  <c r="BE23" i="2"/>
  <c r="BF23" i="2" s="1"/>
  <c r="BE28" i="2"/>
  <c r="BF28" i="2" s="1"/>
  <c r="BH17" i="4"/>
  <c r="BI17" i="4" s="1"/>
  <c r="X15" i="28"/>
  <c r="BE29" i="2"/>
  <c r="BF29" i="2" s="1"/>
  <c r="AA28" i="2"/>
  <c r="AB28" i="2" s="1"/>
  <c r="AA9" i="2"/>
  <c r="AB9" i="2" s="1"/>
  <c r="AA41" i="2"/>
  <c r="AB41" i="2" s="1"/>
  <c r="BH19" i="4"/>
  <c r="BI19" i="4" s="1"/>
  <c r="BH47" i="4"/>
  <c r="BI47" i="4" s="1"/>
  <c r="BH43" i="4"/>
  <c r="BI43" i="4" s="1"/>
  <c r="BH20" i="5"/>
  <c r="BI20" i="5" s="1"/>
  <c r="BH28" i="4"/>
  <c r="BI28" i="4" s="1"/>
  <c r="AW53" i="4"/>
  <c r="BC53" i="4"/>
  <c r="BH23" i="4"/>
  <c r="BI23" i="4" s="1"/>
  <c r="AA12" i="2"/>
  <c r="AB12" i="2" s="1"/>
  <c r="BH8" i="4"/>
  <c r="BI8" i="4" s="1"/>
  <c r="BH31" i="4"/>
  <c r="BI31" i="4" s="1"/>
  <c r="BH20" i="4"/>
  <c r="BI20" i="4" s="1"/>
  <c r="AE43" i="4"/>
  <c r="AA31" i="2"/>
  <c r="AB31" i="2" s="1"/>
  <c r="Y53" i="4"/>
  <c r="X53" i="2"/>
  <c r="X55" i="2" s="1"/>
  <c r="X57" i="2" s="1"/>
  <c r="Y53" i="2"/>
  <c r="AA38" i="2"/>
  <c r="AB38" i="2" s="1"/>
  <c r="AA19" i="2"/>
  <c r="AB19" i="2" s="1"/>
  <c r="AE9" i="4"/>
  <c r="AA8" i="2"/>
  <c r="AB8" i="2" s="1"/>
  <c r="BH21" i="4"/>
  <c r="BI21" i="4" s="1"/>
  <c r="AA39" i="2"/>
  <c r="AB39" i="2" s="1"/>
  <c r="AA21" i="2"/>
  <c r="AB21" i="2" s="1"/>
  <c r="AA23" i="2"/>
  <c r="AB23" i="2" s="1"/>
  <c r="U15" i="28"/>
  <c r="BH27" i="5"/>
  <c r="BI27" i="5" s="1"/>
  <c r="AC15" i="28"/>
  <c r="AC17" i="28" s="1"/>
  <c r="V53" i="4"/>
  <c r="AA47" i="2"/>
  <c r="AB47" i="2" s="1"/>
  <c r="AA25" i="2"/>
  <c r="AB25" i="2" s="1"/>
  <c r="AA24" i="2"/>
  <c r="AB24" i="2" s="1"/>
  <c r="AA37" i="2"/>
  <c r="AB37" i="2" s="1"/>
  <c r="AA46" i="2"/>
  <c r="AB46" i="2" s="1"/>
  <c r="AA34" i="2"/>
  <c r="AB34" i="2" s="1"/>
  <c r="AA14" i="2"/>
  <c r="AB14" i="2" s="1"/>
  <c r="AA30" i="2"/>
  <c r="AB30" i="2" s="1"/>
  <c r="U53" i="2"/>
  <c r="U55" i="2" s="1"/>
  <c r="U57" i="2" s="1"/>
  <c r="AA27" i="2"/>
  <c r="AB27" i="2" s="1"/>
  <c r="AA11" i="2"/>
  <c r="AB11" i="2" s="1"/>
  <c r="AA36" i="2"/>
  <c r="AB36" i="2" s="1"/>
  <c r="AA15" i="2"/>
  <c r="AB15" i="2" s="1"/>
  <c r="V53" i="5"/>
  <c r="AA32" i="2"/>
  <c r="AB32" i="2" s="1"/>
  <c r="AA26" i="2"/>
  <c r="AB26" i="2" s="1"/>
  <c r="S53" i="4"/>
  <c r="BH9" i="5"/>
  <c r="BI9" i="5" s="1"/>
  <c r="AA42" i="2"/>
  <c r="AB42" i="2" s="1"/>
  <c r="BH49" i="4"/>
  <c r="BI49" i="4" s="1"/>
  <c r="AH53" i="4"/>
  <c r="BE39" i="2"/>
  <c r="BF39" i="2" s="1"/>
  <c r="AA44" i="2"/>
  <c r="AB44" i="2" s="1"/>
  <c r="BE15" i="2"/>
  <c r="BF15" i="2" s="1"/>
  <c r="BH37" i="5"/>
  <c r="BI37" i="5" s="1"/>
  <c r="AB53" i="4"/>
  <c r="AA53" i="4"/>
  <c r="AA18" i="2"/>
  <c r="AB18" i="2" s="1"/>
  <c r="BH35" i="4"/>
  <c r="BI35" i="4" s="1"/>
  <c r="S7" i="28"/>
  <c r="S15" i="28" s="1"/>
  <c r="AA7" i="28"/>
  <c r="AB7" i="28" s="1"/>
  <c r="AA22" i="2"/>
  <c r="AB22" i="2" s="1"/>
  <c r="AA49" i="2"/>
  <c r="AB49" i="2" s="1"/>
  <c r="AA13" i="2"/>
  <c r="AB13" i="2" s="1"/>
  <c r="BH13" i="4"/>
  <c r="BI13" i="4" s="1"/>
  <c r="AA17" i="2"/>
  <c r="AB17" i="2" s="1"/>
  <c r="AA45" i="2"/>
  <c r="AB45" i="2" s="1"/>
  <c r="AA29" i="2"/>
  <c r="AB29" i="2" s="1"/>
  <c r="AA48" i="2"/>
  <c r="AB48" i="2" s="1"/>
  <c r="AA40" i="2"/>
  <c r="AB40" i="2" s="1"/>
  <c r="S53" i="5"/>
  <c r="AE52" i="18"/>
  <c r="AA20" i="2"/>
  <c r="AB20" i="2" s="1"/>
  <c r="O30" i="2"/>
  <c r="P30" i="2" s="1"/>
  <c r="O11" i="2"/>
  <c r="P11" i="2" s="1"/>
  <c r="BH16" i="5"/>
  <c r="BI16" i="5" s="1"/>
  <c r="BH21" i="5"/>
  <c r="BI21" i="5" s="1"/>
  <c r="BH38" i="5"/>
  <c r="BI38" i="5" s="1"/>
  <c r="BH28" i="5"/>
  <c r="BI28" i="5" s="1"/>
  <c r="BH49" i="5"/>
  <c r="BI49" i="5" s="1"/>
  <c r="BH34" i="5"/>
  <c r="BI34" i="5" s="1"/>
  <c r="BH15" i="5"/>
  <c r="BI15" i="5" s="1"/>
  <c r="BH46" i="4"/>
  <c r="BI46" i="4" s="1"/>
  <c r="O12" i="28"/>
  <c r="P12" i="28" s="1"/>
  <c r="BH19" i="5"/>
  <c r="BI19" i="5" s="1"/>
  <c r="BF52" i="18"/>
  <c r="BH31" i="5"/>
  <c r="BI31" i="5" s="1"/>
  <c r="BH13" i="5"/>
  <c r="BI13" i="5" s="1"/>
  <c r="BB53" i="4"/>
  <c r="G53" i="5"/>
  <c r="BH52" i="39"/>
  <c r="BH30" i="4"/>
  <c r="BI30" i="4" s="1"/>
  <c r="BH32" i="5"/>
  <c r="BI32" i="5" s="1"/>
  <c r="BH17" i="5"/>
  <c r="BI17" i="5" s="1"/>
  <c r="O20" i="2"/>
  <c r="P20" i="2" s="1"/>
  <c r="O33" i="2"/>
  <c r="P33" i="2" s="1"/>
  <c r="AE31" i="5"/>
  <c r="BH12" i="5"/>
  <c r="BI12" i="5" s="1"/>
  <c r="BH8" i="5"/>
  <c r="BI8" i="5" s="1"/>
  <c r="BH41" i="4"/>
  <c r="BI41" i="4" s="1"/>
  <c r="AD30" i="2"/>
  <c r="AE30" i="2" s="1"/>
  <c r="AE13" i="5"/>
  <c r="O37" i="2"/>
  <c r="P37" i="2" s="1"/>
  <c r="AE52" i="39"/>
  <c r="BH25" i="5"/>
  <c r="BI25" i="5" s="1"/>
  <c r="BH30" i="5"/>
  <c r="BI30" i="5" s="1"/>
  <c r="BH32" i="4"/>
  <c r="BI32" i="4" s="1"/>
  <c r="AE19" i="4"/>
  <c r="AD7" i="2"/>
  <c r="AE7" i="2" s="1"/>
  <c r="BH35" i="5"/>
  <c r="BI35" i="5" s="1"/>
  <c r="AE14" i="4"/>
  <c r="BH27" i="4"/>
  <c r="BI27" i="4" s="1"/>
  <c r="AD12" i="2"/>
  <c r="AE12" i="2" s="1"/>
  <c r="BH11" i="4"/>
  <c r="BI11" i="4" s="1"/>
  <c r="AE27" i="5"/>
  <c r="O34" i="2"/>
  <c r="P34" i="2" s="1"/>
  <c r="AE49" i="4"/>
  <c r="AD14" i="2"/>
  <c r="AE14" i="2" s="1"/>
  <c r="O46" i="2"/>
  <c r="P46" i="2" s="1"/>
  <c r="O13" i="2"/>
  <c r="P13" i="2" s="1"/>
  <c r="BH42" i="5"/>
  <c r="BI42" i="5" s="1"/>
  <c r="AD46" i="2"/>
  <c r="AE46" i="2" s="1"/>
  <c r="AD23" i="2"/>
  <c r="BH22" i="5"/>
  <c r="BI22" i="5" s="1"/>
  <c r="O23" i="2"/>
  <c r="P23" i="2" s="1"/>
  <c r="O31" i="2"/>
  <c r="P31" i="2" s="1"/>
  <c r="AD13" i="2"/>
  <c r="AE13" i="2" s="1"/>
  <c r="AD16" i="2"/>
  <c r="AE16" i="2" s="1"/>
  <c r="AE47" i="4"/>
  <c r="O9" i="2"/>
  <c r="P9" i="2" s="1"/>
  <c r="BH22" i="4"/>
  <c r="BI22" i="4" s="1"/>
  <c r="AE38" i="4"/>
  <c r="AD31" i="2"/>
  <c r="AE31" i="2" s="1"/>
  <c r="AD11" i="2"/>
  <c r="AE11" i="2" s="1"/>
  <c r="BH48" i="4"/>
  <c r="BI48" i="4" s="1"/>
  <c r="AD38" i="2"/>
  <c r="BH37" i="4"/>
  <c r="BI37" i="4" s="1"/>
  <c r="O16" i="2"/>
  <c r="P16" i="2" s="1"/>
  <c r="AE17" i="4"/>
  <c r="BH26" i="4"/>
  <c r="BI26" i="4" s="1"/>
  <c r="AD18" i="2"/>
  <c r="AE18" i="2" s="1"/>
  <c r="AD25" i="2"/>
  <c r="AE25" i="2" s="1"/>
  <c r="AD27" i="2"/>
  <c r="AE27" i="2" s="1"/>
  <c r="P53" i="5"/>
  <c r="AE18" i="4"/>
  <c r="AD37" i="2"/>
  <c r="AE37" i="2" s="1"/>
  <c r="BH45" i="4"/>
  <c r="BI45" i="4" s="1"/>
  <c r="O22" i="2"/>
  <c r="P22" i="2" s="1"/>
  <c r="O25" i="2"/>
  <c r="P25" i="2" s="1"/>
  <c r="O38" i="2"/>
  <c r="P38" i="2" s="1"/>
  <c r="O19" i="2"/>
  <c r="P19" i="2" s="1"/>
  <c r="G53" i="2"/>
  <c r="BH36" i="4"/>
  <c r="BI36" i="4" s="1"/>
  <c r="G15" i="28"/>
  <c r="BH25" i="4"/>
  <c r="BI25" i="4" s="1"/>
  <c r="AD17" i="2"/>
  <c r="BH52" i="18"/>
  <c r="AD21" i="2"/>
  <c r="AE21" i="2" s="1"/>
  <c r="BH12" i="4"/>
  <c r="BI12" i="4" s="1"/>
  <c r="O42" i="2"/>
  <c r="P42" i="2" s="1"/>
  <c r="O41" i="2"/>
  <c r="P41" i="2" s="1"/>
  <c r="O53" i="5"/>
  <c r="O14" i="2"/>
  <c r="P14" i="2" s="1"/>
  <c r="AE53" i="9"/>
  <c r="AD53" i="5"/>
  <c r="O21" i="2"/>
  <c r="P21" i="2" s="1"/>
  <c r="AD35" i="2"/>
  <c r="AE35" i="2" s="1"/>
  <c r="O49" i="2"/>
  <c r="P49" i="2" s="1"/>
  <c r="F53" i="2"/>
  <c r="F55" i="2" s="1"/>
  <c r="F57" i="2" s="1"/>
  <c r="BE17" i="2"/>
  <c r="BF17" i="2" s="1"/>
  <c r="BC53" i="5"/>
  <c r="BB53" i="5"/>
  <c r="AW28" i="2"/>
  <c r="BB28" i="2"/>
  <c r="BC28" i="2" s="1"/>
  <c r="AW26" i="2"/>
  <c r="BB26" i="2"/>
  <c r="BC26" i="2" s="1"/>
  <c r="BB16" i="2"/>
  <c r="BC16" i="2" s="1"/>
  <c r="AW43" i="2"/>
  <c r="BB43" i="2"/>
  <c r="BC43" i="2" s="1"/>
  <c r="BB41" i="2"/>
  <c r="BC41" i="2" s="1"/>
  <c r="AW41" i="2"/>
  <c r="AW39" i="2"/>
  <c r="BB39" i="2"/>
  <c r="BC39" i="2" s="1"/>
  <c r="AW31" i="2"/>
  <c r="BB31" i="2"/>
  <c r="BC31" i="2" s="1"/>
  <c r="AW27" i="2"/>
  <c r="BB27" i="2"/>
  <c r="BC27" i="2" s="1"/>
  <c r="BB25" i="2"/>
  <c r="BC25" i="2" s="1"/>
  <c r="AW25" i="2"/>
  <c r="AW11" i="2"/>
  <c r="BB11" i="2"/>
  <c r="BC11" i="2" s="1"/>
  <c r="BB45" i="2"/>
  <c r="BC45" i="2" s="1"/>
  <c r="AW45" i="2"/>
  <c r="BB33" i="2"/>
  <c r="BC33" i="2" s="1"/>
  <c r="AW33" i="2"/>
  <c r="BB29" i="2"/>
  <c r="BC29" i="2" s="1"/>
  <c r="AW29" i="2"/>
  <c r="AW19" i="2"/>
  <c r="BB19" i="2"/>
  <c r="BC19" i="2" s="1"/>
  <c r="BB15" i="2"/>
  <c r="BC15" i="2" s="1"/>
  <c r="AW15" i="2"/>
  <c r="AW53" i="5"/>
  <c r="BB49" i="2"/>
  <c r="BC49" i="2" s="1"/>
  <c r="AW49" i="2"/>
  <c r="BB47" i="2"/>
  <c r="BC47" i="2" s="1"/>
  <c r="AW47" i="2"/>
  <c r="AW35" i="2"/>
  <c r="BB35" i="2"/>
  <c r="BC35" i="2" s="1"/>
  <c r="BB23" i="2"/>
  <c r="BC23" i="2" s="1"/>
  <c r="AW23" i="2"/>
  <c r="BB17" i="2"/>
  <c r="BC17" i="2" s="1"/>
  <c r="AW17" i="2"/>
  <c r="AW13" i="2"/>
  <c r="BB13" i="2"/>
  <c r="BC13" i="2" s="1"/>
  <c r="BB37" i="2"/>
  <c r="BC37" i="2" s="1"/>
  <c r="AW37" i="2"/>
  <c r="AW21" i="2"/>
  <c r="BB21" i="2"/>
  <c r="BC21" i="2" s="1"/>
  <c r="AW9" i="2"/>
  <c r="BB9" i="2"/>
  <c r="BC9" i="2" s="1"/>
  <c r="AV53" i="2"/>
  <c r="AV55" i="2" s="1"/>
  <c r="AV57" i="2" s="1"/>
  <c r="BH53" i="16"/>
  <c r="BH53" i="23"/>
  <c r="AE53" i="23"/>
  <c r="AE53" i="20"/>
  <c r="AE53" i="22"/>
  <c r="AD42" i="2"/>
  <c r="AE42" i="2" s="1"/>
  <c r="AD22" i="2"/>
  <c r="AE22" i="2" s="1"/>
  <c r="AD41" i="2"/>
  <c r="AE41" i="2" s="1"/>
  <c r="O10" i="2"/>
  <c r="P10" i="2" s="1"/>
  <c r="AD10" i="2"/>
  <c r="AE10" i="2" s="1"/>
  <c r="O12" i="2"/>
  <c r="P12" i="2" s="1"/>
  <c r="AD20" i="2"/>
  <c r="O35" i="2"/>
  <c r="P35" i="2" s="1"/>
  <c r="BH53" i="38"/>
  <c r="O7" i="2"/>
  <c r="P7" i="2" s="1"/>
  <c r="AD49" i="2"/>
  <c r="AE49" i="2" s="1"/>
  <c r="AD9" i="2"/>
  <c r="AE9" i="2" s="1"/>
  <c r="AD19" i="2"/>
  <c r="AE19" i="2" s="1"/>
  <c r="AD34" i="2"/>
  <c r="AE34" i="2" s="1"/>
  <c r="O17" i="2"/>
  <c r="P17" i="2" s="1"/>
  <c r="O27" i="2"/>
  <c r="P27" i="2" s="1"/>
  <c r="O18" i="2"/>
  <c r="P18" i="2" s="1"/>
  <c r="AD8" i="28"/>
  <c r="P8" i="28"/>
  <c r="BH53" i="22"/>
  <c r="BH53" i="9"/>
  <c r="AA7" i="2"/>
  <c r="R53" i="2"/>
  <c r="R55" i="2" s="1"/>
  <c r="R57" i="2" s="1"/>
  <c r="AB7" i="5"/>
  <c r="AB53" i="5" s="1"/>
  <c r="AA53" i="5"/>
  <c r="O32" i="2"/>
  <c r="P32" i="2" s="1"/>
  <c r="O40" i="2"/>
  <c r="P40" i="2" s="1"/>
  <c r="AE53" i="16"/>
  <c r="BH53" i="20"/>
  <c r="BH53" i="21"/>
  <c r="J53" i="4"/>
  <c r="BF44" i="2"/>
  <c r="BI48" i="38"/>
  <c r="AQ48" i="5"/>
  <c r="BF48" i="5"/>
  <c r="BH48" i="5"/>
  <c r="BI44" i="38"/>
  <c r="BH44" i="5"/>
  <c r="BF44" i="5"/>
  <c r="AQ44" i="5"/>
  <c r="BI40" i="38"/>
  <c r="BF40" i="5"/>
  <c r="BH40" i="5"/>
  <c r="AQ40" i="5"/>
  <c r="AK36" i="2"/>
  <c r="BE36" i="2"/>
  <c r="AP36" i="2"/>
  <c r="AQ28" i="5"/>
  <c r="BF28" i="5"/>
  <c r="BF24" i="5"/>
  <c r="BE22" i="2"/>
  <c r="AP22" i="2"/>
  <c r="AK22" i="2"/>
  <c r="BI20" i="38"/>
  <c r="AQ20" i="5"/>
  <c r="BF20" i="5"/>
  <c r="AK16" i="2"/>
  <c r="AK14" i="2"/>
  <c r="AP14" i="2"/>
  <c r="AK12" i="2"/>
  <c r="AP12" i="2"/>
  <c r="BE12" i="2"/>
  <c r="BI8" i="38"/>
  <c r="BI49" i="38"/>
  <c r="BF49" i="5"/>
  <c r="BI45" i="38"/>
  <c r="BF45" i="5"/>
  <c r="BI43" i="38"/>
  <c r="AQ41" i="5"/>
  <c r="BI39" i="38"/>
  <c r="AK37" i="2"/>
  <c r="AP37" i="2"/>
  <c r="BF37" i="5"/>
  <c r="BI31" i="38"/>
  <c r="BF31" i="5"/>
  <c r="AQ31" i="5"/>
  <c r="BI29" i="38"/>
  <c r="AP29" i="2"/>
  <c r="AK29" i="2"/>
  <c r="AK27" i="2"/>
  <c r="AP27" i="2"/>
  <c r="BE27" i="2"/>
  <c r="BF27" i="5"/>
  <c r="BI27" i="38"/>
  <c r="AK25" i="2"/>
  <c r="AP25" i="2"/>
  <c r="BF25" i="5"/>
  <c r="AK21" i="2"/>
  <c r="AP21" i="2"/>
  <c r="BE21" i="2"/>
  <c r="BF21" i="5"/>
  <c r="BF19" i="5"/>
  <c r="AQ19" i="5"/>
  <c r="BI19" i="38"/>
  <c r="AQ17" i="5"/>
  <c r="BF17" i="5"/>
  <c r="BI15" i="38"/>
  <c r="AQ13" i="5"/>
  <c r="BF13" i="5"/>
  <c r="BF9" i="5"/>
  <c r="BI46" i="38"/>
  <c r="BF46" i="5"/>
  <c r="BH46" i="5"/>
  <c r="BI42" i="38"/>
  <c r="AK42" i="2"/>
  <c r="AQ38" i="5"/>
  <c r="BF38" i="5"/>
  <c r="AQ34" i="5"/>
  <c r="AK32" i="2"/>
  <c r="AP32" i="2"/>
  <c r="BF32" i="5"/>
  <c r="BI30" i="38"/>
  <c r="BF30" i="5"/>
  <c r="BI28" i="38"/>
  <c r="AK26" i="2"/>
  <c r="AP26" i="2"/>
  <c r="BE26" i="2"/>
  <c r="AQ26" i="5"/>
  <c r="BI22" i="38"/>
  <c r="AP18" i="2"/>
  <c r="AK18" i="2"/>
  <c r="BI12" i="38"/>
  <c r="BI10" i="38"/>
  <c r="AQ10" i="5"/>
  <c r="BF10" i="5"/>
  <c r="BH10" i="5"/>
  <c r="BF8" i="5"/>
  <c r="BE53" i="5"/>
  <c r="BH47" i="5"/>
  <c r="BF47" i="5"/>
  <c r="BF43" i="5"/>
  <c r="BH43" i="5"/>
  <c r="BI41" i="38"/>
  <c r="BF39" i="5"/>
  <c r="BH39" i="5"/>
  <c r="AP35" i="2"/>
  <c r="AK35" i="2"/>
  <c r="BE35" i="2"/>
  <c r="AQ35" i="5"/>
  <c r="AQ33" i="5"/>
  <c r="BF33" i="5"/>
  <c r="AK23" i="2"/>
  <c r="AP23" i="2"/>
  <c r="BI17" i="38"/>
  <c r="BF15" i="5"/>
  <c r="BI11" i="38"/>
  <c r="BF11" i="5"/>
  <c r="BH11" i="5"/>
  <c r="AQ11" i="5"/>
  <c r="BI9" i="38"/>
  <c r="BE25" i="2"/>
  <c r="BE37" i="2"/>
  <c r="AQ53" i="38"/>
  <c r="AK53" i="5"/>
  <c r="AK48" i="2"/>
  <c r="AP48" i="2"/>
  <c r="AK44" i="2"/>
  <c r="AP44" i="2"/>
  <c r="AK40" i="2"/>
  <c r="BF36" i="5"/>
  <c r="BH36" i="5"/>
  <c r="AQ36" i="5"/>
  <c r="AK28" i="2"/>
  <c r="AP28" i="2"/>
  <c r="AK24" i="2"/>
  <c r="BE24" i="2"/>
  <c r="AP24" i="2"/>
  <c r="AQ24" i="5"/>
  <c r="AQ22" i="5"/>
  <c r="BF22" i="5"/>
  <c r="AK20" i="2"/>
  <c r="AP20" i="2"/>
  <c r="BF16" i="5"/>
  <c r="AQ16" i="5"/>
  <c r="BI14" i="38"/>
  <c r="BF14" i="5"/>
  <c r="BH14" i="5"/>
  <c r="AQ14" i="5"/>
  <c r="AQ12" i="5"/>
  <c r="BF12" i="5"/>
  <c r="AK49" i="2"/>
  <c r="AQ49" i="5"/>
  <c r="AK45" i="2"/>
  <c r="AQ45" i="5"/>
  <c r="AK41" i="2"/>
  <c r="AP41" i="2"/>
  <c r="BF41" i="5"/>
  <c r="BI37" i="38"/>
  <c r="AQ37" i="5"/>
  <c r="BI33" i="38"/>
  <c r="AK31" i="2"/>
  <c r="AP31" i="2"/>
  <c r="AQ29" i="5"/>
  <c r="BF29" i="5"/>
  <c r="BH29" i="5"/>
  <c r="AQ27" i="5"/>
  <c r="AQ25" i="5"/>
  <c r="BI21" i="38"/>
  <c r="AQ21" i="5"/>
  <c r="AP19" i="2"/>
  <c r="BE19" i="2"/>
  <c r="AK19" i="2"/>
  <c r="AK17" i="2"/>
  <c r="AP17" i="2"/>
  <c r="BI13" i="38"/>
  <c r="AK13" i="2"/>
  <c r="BE13" i="2"/>
  <c r="AP13" i="2"/>
  <c r="AK9" i="2"/>
  <c r="AP9" i="2"/>
  <c r="AQ9" i="5"/>
  <c r="AQ46" i="5"/>
  <c r="AK46" i="2"/>
  <c r="AP46" i="2"/>
  <c r="BE46" i="2"/>
  <c r="AQ42" i="5"/>
  <c r="BF42" i="5"/>
  <c r="BI38" i="38"/>
  <c r="AK38" i="2"/>
  <c r="AP38" i="2"/>
  <c r="BI36" i="38"/>
  <c r="AP34" i="2"/>
  <c r="AK34" i="2"/>
  <c r="BE34" i="2"/>
  <c r="BF34" i="5"/>
  <c r="AQ32" i="5"/>
  <c r="BI32" i="38"/>
  <c r="AP30" i="2"/>
  <c r="AK30" i="2"/>
  <c r="BE30" i="2"/>
  <c r="AQ30" i="5"/>
  <c r="BI26" i="38"/>
  <c r="BF26" i="5"/>
  <c r="BI24" i="38"/>
  <c r="BI18" i="38"/>
  <c r="AQ18" i="5"/>
  <c r="BF18" i="5"/>
  <c r="BH18" i="5"/>
  <c r="AP10" i="2"/>
  <c r="BE10" i="2"/>
  <c r="AK10" i="2"/>
  <c r="AK8" i="2"/>
  <c r="BE8" i="2"/>
  <c r="AP8" i="2"/>
  <c r="AJ53" i="2"/>
  <c r="AJ55" i="2" s="1"/>
  <c r="AJ57" i="2" s="1"/>
  <c r="AQ8" i="5"/>
  <c r="AP53" i="5"/>
  <c r="BI47" i="38"/>
  <c r="AK47" i="2"/>
  <c r="AP47" i="2"/>
  <c r="AQ47" i="5"/>
  <c r="BE43" i="2"/>
  <c r="AK43" i="2"/>
  <c r="AP43" i="2"/>
  <c r="AQ43" i="5"/>
  <c r="AK39" i="2"/>
  <c r="AP39" i="2"/>
  <c r="AQ39" i="5"/>
  <c r="BF35" i="5"/>
  <c r="AP33" i="2"/>
  <c r="AK33" i="2"/>
  <c r="BE33" i="2"/>
  <c r="BI23" i="38"/>
  <c r="AQ23" i="5"/>
  <c r="BF23" i="5"/>
  <c r="BH23" i="5"/>
  <c r="AP15" i="2"/>
  <c r="AK15" i="2"/>
  <c r="AQ15" i="5"/>
  <c r="AK11" i="2"/>
  <c r="BE11" i="2"/>
  <c r="AP11" i="2"/>
  <c r="BF53" i="38"/>
  <c r="BE31" i="2"/>
  <c r="BE48" i="2"/>
  <c r="BE20" i="2"/>
  <c r="AQ53" i="23"/>
  <c r="BF53" i="23"/>
  <c r="BI26" i="9"/>
  <c r="BI28" i="9"/>
  <c r="AQ53" i="22"/>
  <c r="BF53" i="9"/>
  <c r="BI33" i="9"/>
  <c r="AQ53" i="9"/>
  <c r="BF53" i="22"/>
  <c r="BF40" i="4"/>
  <c r="AQ40" i="4"/>
  <c r="BE40" i="2"/>
  <c r="AP40" i="2"/>
  <c r="AH40" i="2"/>
  <c r="AQ16" i="4"/>
  <c r="AP53" i="4"/>
  <c r="AG53" i="2"/>
  <c r="BE16" i="2"/>
  <c r="AH16" i="2"/>
  <c r="AP16" i="2"/>
  <c r="AQ42" i="4"/>
  <c r="AQ49" i="4"/>
  <c r="BF49" i="4"/>
  <c r="BE49" i="2"/>
  <c r="AH49" i="2"/>
  <c r="AP49" i="2"/>
  <c r="BH40" i="4"/>
  <c r="AQ53" i="21"/>
  <c r="BF45" i="4"/>
  <c r="AQ45" i="4"/>
  <c r="BE45" i="2"/>
  <c r="AH45" i="2"/>
  <c r="AP45" i="2"/>
  <c r="BH16" i="4"/>
  <c r="BE53" i="4"/>
  <c r="BF16" i="4"/>
  <c r="BF42" i="4"/>
  <c r="BH42" i="4"/>
  <c r="AH42" i="2"/>
  <c r="BE42" i="2"/>
  <c r="AP42" i="2"/>
  <c r="BF53" i="21"/>
  <c r="AB12" i="28"/>
  <c r="Y15" i="28"/>
  <c r="BI32" i="9"/>
  <c r="BI40" i="9"/>
  <c r="BI41" i="9"/>
  <c r="BI49" i="9"/>
  <c r="BI10" i="9"/>
  <c r="BI11" i="9"/>
  <c r="BI14" i="9"/>
  <c r="BI15" i="9"/>
  <c r="BI21" i="9"/>
  <c r="BI18" i="9"/>
  <c r="BI34" i="9"/>
  <c r="BI25" i="39"/>
  <c r="BI52" i="39" s="1"/>
  <c r="BI24" i="9"/>
  <c r="BI44" i="9"/>
  <c r="AE7" i="5"/>
  <c r="BH7" i="5"/>
  <c r="L15" i="28"/>
  <c r="M7" i="28"/>
  <c r="M15" i="28" s="1"/>
  <c r="BI46" i="20"/>
  <c r="BI37" i="20"/>
  <c r="BI41" i="20"/>
  <c r="BI47" i="20"/>
  <c r="L53" i="2"/>
  <c r="L55" i="2" s="1"/>
  <c r="L57" i="2" s="1"/>
  <c r="O8" i="2"/>
  <c r="P8" i="2" s="1"/>
  <c r="AD8" i="2"/>
  <c r="AD39" i="2"/>
  <c r="O39" i="2"/>
  <c r="P39" i="2" s="1"/>
  <c r="M53" i="4"/>
  <c r="BI36" i="20"/>
  <c r="BI39" i="20"/>
  <c r="BI43" i="20"/>
  <c r="BI45" i="20"/>
  <c r="BI8" i="21"/>
  <c r="BI10" i="21"/>
  <c r="BI12" i="21"/>
  <c r="BI14" i="21"/>
  <c r="BI15" i="21"/>
  <c r="BI24" i="20"/>
  <c r="BI35" i="20"/>
  <c r="BI38" i="20"/>
  <c r="BI42" i="20"/>
  <c r="BI48" i="20"/>
  <c r="BI49" i="20"/>
  <c r="BI40" i="20"/>
  <c r="BI13" i="21"/>
  <c r="BI44" i="20"/>
  <c r="AD43" i="2"/>
  <c r="O43" i="2"/>
  <c r="P43" i="2" s="1"/>
  <c r="AD15" i="2"/>
  <c r="O15" i="2"/>
  <c r="P15" i="2" s="1"/>
  <c r="O28" i="2"/>
  <c r="P28" i="2" s="1"/>
  <c r="AD28" i="2"/>
  <c r="AD32" i="2"/>
  <c r="AE32" i="2" s="1"/>
  <c r="AE53" i="21"/>
  <c r="BI23" i="23"/>
  <c r="BI15" i="23"/>
  <c r="BI11" i="23"/>
  <c r="BI35" i="22"/>
  <c r="BI27" i="22"/>
  <c r="BI19" i="22"/>
  <c r="P13" i="28"/>
  <c r="AD13" i="28"/>
  <c r="BI40" i="23"/>
  <c r="BI24" i="23"/>
  <c r="BI20" i="23"/>
  <c r="BI48" i="22"/>
  <c r="BI44" i="22"/>
  <c r="BI30" i="22"/>
  <c r="BI18" i="22"/>
  <c r="BI45" i="23"/>
  <c r="BI29" i="23"/>
  <c r="BI9" i="23"/>
  <c r="BI41" i="22"/>
  <c r="BI33" i="22"/>
  <c r="BI25" i="22"/>
  <c r="BI17" i="22"/>
  <c r="BI9" i="22"/>
  <c r="BI46" i="23"/>
  <c r="BI42" i="23"/>
  <c r="BI38" i="23"/>
  <c r="BI18" i="23"/>
  <c r="BI10" i="23"/>
  <c r="BI42" i="22"/>
  <c r="BI38" i="22"/>
  <c r="BI15" i="22"/>
  <c r="BI7" i="22"/>
  <c r="BI48" i="23"/>
  <c r="BI36" i="23"/>
  <c r="BI17" i="23"/>
  <c r="BI43" i="23"/>
  <c r="BI41" i="23"/>
  <c r="BI30" i="23"/>
  <c r="BI47" i="23"/>
  <c r="BI39" i="23"/>
  <c r="BI35" i="23"/>
  <c r="BI31" i="23"/>
  <c r="BI27" i="23"/>
  <c r="BI19" i="23"/>
  <c r="BI7" i="23"/>
  <c r="BI39" i="22"/>
  <c r="BI31" i="22"/>
  <c r="BI23" i="22"/>
  <c r="BI11" i="22"/>
  <c r="BI16" i="23"/>
  <c r="BI36" i="22"/>
  <c r="BI26" i="22"/>
  <c r="BI22" i="22"/>
  <c r="BI49" i="23"/>
  <c r="BI33" i="23"/>
  <c r="BI25" i="23"/>
  <c r="BI45" i="22"/>
  <c r="BI37" i="22"/>
  <c r="BI29" i="22"/>
  <c r="BI13" i="22"/>
  <c r="BI34" i="23"/>
  <c r="BI26" i="23"/>
  <c r="BI22" i="23"/>
  <c r="BI14" i="23"/>
  <c r="BI34" i="22"/>
  <c r="BI20" i="22"/>
  <c r="BI16" i="22"/>
  <c r="AD40" i="2"/>
  <c r="BI49" i="21"/>
  <c r="BI26" i="20"/>
  <c r="BI18" i="20"/>
  <c r="BI20" i="21"/>
  <c r="O29" i="2"/>
  <c r="P29" i="2" s="1"/>
  <c r="AD29" i="2"/>
  <c r="BI25" i="16"/>
  <c r="BI31" i="21"/>
  <c r="BI27" i="21"/>
  <c r="BI23" i="21"/>
  <c r="BI34" i="16"/>
  <c r="BI20" i="16"/>
  <c r="BI30" i="21"/>
  <c r="AD47" i="2"/>
  <c r="O47" i="2"/>
  <c r="P47" i="2" s="1"/>
  <c r="AD33" i="2"/>
  <c r="BI31" i="20"/>
  <c r="BI25" i="20"/>
  <c r="BI32" i="16"/>
  <c r="BI26" i="16"/>
  <c r="AD9" i="28"/>
  <c r="P9" i="28"/>
  <c r="BI40" i="21"/>
  <c r="BI36" i="21"/>
  <c r="BI32" i="21"/>
  <c r="BI24" i="21"/>
  <c r="I53" i="2"/>
  <c r="O26" i="2"/>
  <c r="P26" i="2" s="1"/>
  <c r="AD26" i="2"/>
  <c r="O36" i="2"/>
  <c r="P36" i="2" s="1"/>
  <c r="AD36" i="2"/>
  <c r="O45" i="2"/>
  <c r="P45" i="2" s="1"/>
  <c r="AD45" i="2"/>
  <c r="BI20" i="20"/>
  <c r="BI42" i="21"/>
  <c r="BI38" i="21"/>
  <c r="BI18" i="21"/>
  <c r="AD53" i="4"/>
  <c r="BH24" i="4"/>
  <c r="AE24" i="4"/>
  <c r="O24" i="2"/>
  <c r="P24" i="2" s="1"/>
  <c r="AD24" i="2"/>
  <c r="BH44" i="4"/>
  <c r="AE44" i="4"/>
  <c r="BI33" i="16"/>
  <c r="BI37" i="21"/>
  <c r="BI17" i="21"/>
  <c r="AD10" i="28"/>
  <c r="P10" i="28"/>
  <c r="BI48" i="21"/>
  <c r="BI44" i="21"/>
  <c r="P11" i="28"/>
  <c r="AD11" i="28"/>
  <c r="BI16" i="21"/>
  <c r="AE29" i="4"/>
  <c r="BH29" i="4"/>
  <c r="BI33" i="20"/>
  <c r="BI47" i="21"/>
  <c r="BI28" i="16"/>
  <c r="BI34" i="20"/>
  <c r="AE33" i="4"/>
  <c r="BH33" i="4"/>
  <c r="BI41" i="21"/>
  <c r="BI29" i="21"/>
  <c r="BI25" i="21"/>
  <c r="BI21" i="21"/>
  <c r="BI28" i="21"/>
  <c r="BI27" i="20"/>
  <c r="BI19" i="20"/>
  <c r="BI35" i="21"/>
  <c r="BI46" i="21"/>
  <c r="O53" i="4"/>
  <c r="P24" i="4"/>
  <c r="P53" i="4" s="1"/>
  <c r="O44" i="2"/>
  <c r="P44" i="2" s="1"/>
  <c r="AD44" i="2"/>
  <c r="O48" i="2"/>
  <c r="P48" i="2" s="1"/>
  <c r="AD48" i="2"/>
  <c r="J15" i="28"/>
  <c r="BF15" i="28"/>
  <c r="BI33" i="5"/>
  <c r="BI52" i="18"/>
  <c r="BI45" i="5"/>
  <c r="BG53" i="2"/>
  <c r="AG55" i="2" l="1"/>
  <c r="AG57" i="2" s="1"/>
  <c r="I55" i="2"/>
  <c r="I57" i="2" s="1"/>
  <c r="BH38" i="2"/>
  <c r="BI38" i="2" s="1"/>
  <c r="AD12" i="28"/>
  <c r="BH12" i="28" s="1"/>
  <c r="BI12" i="28" s="1"/>
  <c r="AA15" i="28"/>
  <c r="BH14" i="2"/>
  <c r="BI14" i="2" s="1"/>
  <c r="BG15" i="28"/>
  <c r="BG17" i="28" s="1"/>
  <c r="AT53" i="2"/>
  <c r="O15" i="28"/>
  <c r="BH23" i="2"/>
  <c r="BI23" i="2" s="1"/>
  <c r="V53" i="2"/>
  <c r="BH17" i="2"/>
  <c r="BI17" i="2" s="1"/>
  <c r="S53" i="2"/>
  <c r="AB15" i="28"/>
  <c r="AD7" i="28"/>
  <c r="BH7" i="28" s="1"/>
  <c r="BI7" i="28" s="1"/>
  <c r="BH9" i="2"/>
  <c r="BI9" i="2" s="1"/>
  <c r="BH11" i="2"/>
  <c r="BI11" i="2" s="1"/>
  <c r="BH25" i="2"/>
  <c r="BI25" i="2" s="1"/>
  <c r="BH18" i="2"/>
  <c r="BI18" i="2" s="1"/>
  <c r="BH13" i="2"/>
  <c r="BI13" i="2" s="1"/>
  <c r="AE53" i="5"/>
  <c r="BH41" i="2"/>
  <c r="BI41" i="2" s="1"/>
  <c r="BH7" i="2"/>
  <c r="BI7" i="2" s="1"/>
  <c r="BH30" i="2"/>
  <c r="BI30" i="2" s="1"/>
  <c r="AE23" i="2"/>
  <c r="BH31" i="2"/>
  <c r="BI31" i="2" s="1"/>
  <c r="AE17" i="2"/>
  <c r="AE38" i="2"/>
  <c r="BH35" i="2"/>
  <c r="BI35" i="2" s="1"/>
  <c r="BC53" i="2"/>
  <c r="BB53" i="2"/>
  <c r="AW53" i="2"/>
  <c r="BI53" i="9"/>
  <c r="BI53" i="38"/>
  <c r="BH40" i="2"/>
  <c r="BI40" i="2" s="1"/>
  <c r="BH20" i="2"/>
  <c r="BI20" i="2" s="1"/>
  <c r="BH10" i="2"/>
  <c r="BI10" i="2" s="1"/>
  <c r="AE40" i="2"/>
  <c r="BH53" i="5"/>
  <c r="BH49" i="2"/>
  <c r="BI49" i="2" s="1"/>
  <c r="AE20" i="2"/>
  <c r="BH19" i="2"/>
  <c r="BI19" i="2" s="1"/>
  <c r="BH32" i="2"/>
  <c r="BI32" i="2" s="1"/>
  <c r="AE8" i="28"/>
  <c r="BH8" i="28"/>
  <c r="BI8" i="28" s="1"/>
  <c r="BI53" i="20"/>
  <c r="AB7" i="2"/>
  <c r="AB53" i="2" s="1"/>
  <c r="AA53" i="2"/>
  <c r="BI53" i="22"/>
  <c r="BI53" i="23"/>
  <c r="P53" i="2"/>
  <c r="BI53" i="21"/>
  <c r="BI53" i="16"/>
  <c r="BF20" i="2"/>
  <c r="BF31" i="2"/>
  <c r="AQ11" i="2"/>
  <c r="BF33" i="2"/>
  <c r="AQ39" i="2"/>
  <c r="AQ8" i="2"/>
  <c r="AQ10" i="2"/>
  <c r="BI18" i="5"/>
  <c r="BF46" i="2"/>
  <c r="AQ9" i="2"/>
  <c r="BF13" i="2"/>
  <c r="AQ19" i="2"/>
  <c r="BI29" i="5"/>
  <c r="AQ41" i="2"/>
  <c r="AQ20" i="2"/>
  <c r="AQ24" i="2"/>
  <c r="BI36" i="5"/>
  <c r="AQ48" i="2"/>
  <c r="BF25" i="2"/>
  <c r="AQ23" i="2"/>
  <c r="BI43" i="5"/>
  <c r="BI47" i="5"/>
  <c r="BI46" i="5"/>
  <c r="BH21" i="2"/>
  <c r="BF21" i="2"/>
  <c r="AQ25" i="2"/>
  <c r="AQ27" i="2"/>
  <c r="AQ29" i="2"/>
  <c r="AQ37" i="2"/>
  <c r="BH12" i="2"/>
  <c r="BF12" i="2"/>
  <c r="BF22" i="2"/>
  <c r="BH22" i="2"/>
  <c r="AQ36" i="2"/>
  <c r="BI40" i="5"/>
  <c r="BI44" i="5"/>
  <c r="BI48" i="5"/>
  <c r="AQ53" i="5"/>
  <c r="AK53" i="2"/>
  <c r="BH46" i="2"/>
  <c r="BF48" i="2"/>
  <c r="BF11" i="2"/>
  <c r="AQ15" i="2"/>
  <c r="BI23" i="5"/>
  <c r="AQ33" i="2"/>
  <c r="AQ43" i="2"/>
  <c r="BF43" i="2"/>
  <c r="AQ47" i="2"/>
  <c r="BF8" i="2"/>
  <c r="BF10" i="2"/>
  <c r="BF30" i="2"/>
  <c r="AQ30" i="2"/>
  <c r="BF34" i="2"/>
  <c r="BH34" i="2"/>
  <c r="AQ34" i="2"/>
  <c r="AQ38" i="2"/>
  <c r="AQ46" i="2"/>
  <c r="AQ13" i="2"/>
  <c r="AQ17" i="2"/>
  <c r="BF19" i="2"/>
  <c r="AQ31" i="2"/>
  <c r="BI14" i="5"/>
  <c r="BF24" i="2"/>
  <c r="AQ28" i="2"/>
  <c r="AQ44" i="2"/>
  <c r="BF37" i="2"/>
  <c r="BI11" i="5"/>
  <c r="BF35" i="2"/>
  <c r="AQ35" i="2"/>
  <c r="BI39" i="5"/>
  <c r="BI10" i="5"/>
  <c r="AQ18" i="2"/>
  <c r="BF26" i="2"/>
  <c r="AQ26" i="2"/>
  <c r="AQ32" i="2"/>
  <c r="AQ21" i="2"/>
  <c r="BH27" i="2"/>
  <c r="BF27" i="2"/>
  <c r="AQ12" i="2"/>
  <c r="AQ14" i="2"/>
  <c r="AQ22" i="2"/>
  <c r="BF36" i="2"/>
  <c r="BH37" i="2"/>
  <c r="BF53" i="5"/>
  <c r="BF53" i="4"/>
  <c r="AQ42" i="2"/>
  <c r="BI42" i="4"/>
  <c r="BI16" i="4"/>
  <c r="BF45" i="2"/>
  <c r="BI40" i="4"/>
  <c r="BF40" i="2"/>
  <c r="AH53" i="2"/>
  <c r="AQ53" i="4"/>
  <c r="BH42" i="2"/>
  <c r="BF42" i="2"/>
  <c r="AQ45" i="2"/>
  <c r="AQ49" i="2"/>
  <c r="BF49" i="2"/>
  <c r="AP53" i="2"/>
  <c r="AQ16" i="2"/>
  <c r="BF16" i="2"/>
  <c r="BH16" i="2"/>
  <c r="BE53" i="2"/>
  <c r="AQ40" i="2"/>
  <c r="BI7" i="5"/>
  <c r="M53" i="2"/>
  <c r="BH28" i="2"/>
  <c r="AE28" i="2"/>
  <c r="BH15" i="2"/>
  <c r="AE15" i="2"/>
  <c r="BH43" i="2"/>
  <c r="AE43" i="2"/>
  <c r="BH39" i="2"/>
  <c r="AE39" i="2"/>
  <c r="AE8" i="2"/>
  <c r="BH8" i="2"/>
  <c r="BH13" i="28"/>
  <c r="BI13" i="28" s="1"/>
  <c r="AE13" i="28"/>
  <c r="O53" i="2"/>
  <c r="BH44" i="2"/>
  <c r="AE44" i="2"/>
  <c r="BH10" i="28"/>
  <c r="BI10" i="28" s="1"/>
  <c r="AE10" i="28"/>
  <c r="BI44" i="4"/>
  <c r="BH36" i="2"/>
  <c r="AE36" i="2"/>
  <c r="BH47" i="2"/>
  <c r="AE47" i="2"/>
  <c r="AE53" i="4"/>
  <c r="P15" i="28"/>
  <c r="BH48" i="2"/>
  <c r="AE48" i="2"/>
  <c r="BI33" i="4"/>
  <c r="BI29" i="4"/>
  <c r="AE11" i="28"/>
  <c r="BH11" i="28"/>
  <c r="BI11" i="28" s="1"/>
  <c r="AE24" i="2"/>
  <c r="AD53" i="2"/>
  <c r="BH24" i="2"/>
  <c r="BI24" i="4"/>
  <c r="BH53" i="4"/>
  <c r="BH45" i="2"/>
  <c r="AE45" i="2"/>
  <c r="AE26" i="2"/>
  <c r="BH26" i="2"/>
  <c r="BH9" i="28"/>
  <c r="AE9" i="28"/>
  <c r="BH33" i="2"/>
  <c r="AE33" i="2"/>
  <c r="AE29" i="2"/>
  <c r="BH29" i="2"/>
  <c r="J53" i="2"/>
  <c r="AE12" i="28" l="1"/>
  <c r="AD15" i="28"/>
  <c r="AE7" i="28"/>
  <c r="BI53" i="4"/>
  <c r="BI53" i="5"/>
  <c r="BF53" i="2"/>
  <c r="BI22" i="2"/>
  <c r="BI21" i="2"/>
  <c r="BI37" i="2"/>
  <c r="BI27" i="2"/>
  <c r="BI34" i="2"/>
  <c r="BI46" i="2"/>
  <c r="BI12" i="2"/>
  <c r="BI16" i="2"/>
  <c r="AQ53" i="2"/>
  <c r="BI42" i="2"/>
  <c r="BI39" i="2"/>
  <c r="BI43" i="2"/>
  <c r="BI15" i="2"/>
  <c r="BI28" i="2"/>
  <c r="BI8" i="2"/>
  <c r="AE53" i="2"/>
  <c r="BI29" i="2"/>
  <c r="BI9" i="28"/>
  <c r="BI15" i="28" s="1"/>
  <c r="BH15" i="28"/>
  <c r="BI45" i="2"/>
  <c r="BI24" i="2"/>
  <c r="BH53" i="2"/>
  <c r="BI48" i="2"/>
  <c r="BI47" i="2"/>
  <c r="BI36" i="2"/>
  <c r="BI44" i="2"/>
  <c r="BI33" i="2"/>
  <c r="BI26" i="2"/>
  <c r="AE15" i="28" l="1"/>
  <c r="BI53" i="2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sharedStrings.xml><?xml version="1.0" encoding="utf-8"?>
<sst xmlns="http://schemas.openxmlformats.org/spreadsheetml/2006/main" count="2788" uniqueCount="254">
  <si>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</si>
  <si>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</si>
  <si>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</si>
  <si>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</si>
  <si>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TECHNICAL ASSISTANT FEE</t>
  </si>
  <si>
    <t xml:space="preserve"> FIRE INSURANCE</t>
  </si>
  <si>
    <t xml:space="preserve"> SUB-CONTRACT WAGE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</si>
  <si>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</si>
  <si>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</si>
  <si>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</si>
  <si>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</si>
  <si>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ROYALTY  FEE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</si>
  <si>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</si>
  <si>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</si>
  <si>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</si>
  <si>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</si>
  <si>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</si>
  <si>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</si>
  <si>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</si>
  <si>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</si>
  <si>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</si>
  <si>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TRANSPORTATION EXP.</t>
  </si>
  <si>
    <t xml:space="preserve"> BUS CHARGE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</si>
  <si>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</si>
  <si>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</si>
  <si>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</si>
  <si>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</si>
  <si>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</si>
  <si>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</si>
  <si>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</si>
  <si>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</si>
  <si>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</si>
  <si>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</si>
  <si>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</si>
  <si>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</si>
  <si>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BOOK &amp; NEWPAPER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</si>
  <si>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</si>
  <si>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</si>
  <si>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</si>
  <si>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</si>
  <si>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</si>
  <si>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</si>
  <si>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</si>
  <si>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</si>
  <si>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</si>
  <si>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ค่าความช่วยเหลือทางเทคนิค</t>
  </si>
  <si>
    <t>ค่าเบี้ยประกันอัคคีภัย</t>
  </si>
  <si>
    <t>ค่ารับจ้างทำของ</t>
  </si>
  <si>
    <t>ค่าซ่อมแซม</t>
  </si>
  <si>
    <t>ค่าไฟฟ้า</t>
  </si>
  <si>
    <t>ค่าเช่าโกดังเก็บสินค้า</t>
  </si>
  <si>
    <t>ค่าใช้จ่ายในการทดสอบผลิตภัณฑ์</t>
  </si>
  <si>
    <t>ค่าสิทธิ</t>
  </si>
  <si>
    <t>รายได้เบิดเตล็ด</t>
  </si>
  <si>
    <t>ค่าใช้จ่ายเบ็ดเตล็ด</t>
  </si>
  <si>
    <t>ค่าเบี้ยประกันภัยยานพาหนะ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</si>
  <si>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</si>
  <si>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</si>
  <si>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</si>
  <si>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</si>
  <si>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</si>
  <si>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</si>
  <si>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ค่าขนส่ง</t>
  </si>
  <si>
    <t>ค่ารถรับ-ส่งพนักงาน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</si>
  <si>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</si>
  <si>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</si>
  <si>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</si>
  <si>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</si>
  <si>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</si>
  <si>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</si>
  <si>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</si>
  <si>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</si>
  <si>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</si>
  <si>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</si>
  <si>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</si>
  <si>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</si>
  <si>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</si>
  <si>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</si>
  <si>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WAREHOUSE CHARGE</t>
  </si>
  <si>
    <t xml:space="preserve"> TRIAL&amp;TEST EXPENSES'</t>
  </si>
  <si>
    <t xml:space="preserve"> ENTERTAINMENT</t>
  </si>
  <si>
    <t xml:space="preserve"> QS&amp;OTHER CERTIFICATE</t>
  </si>
  <si>
    <t>ค่าเบี้ยประกันชีวิตพนักงาน</t>
  </si>
  <si>
    <t>ค่ายาและค่าจ้างพยาบาล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</si>
  <si>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</si>
  <si>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</si>
  <si>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</si>
  <si>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</si>
  <si>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</si>
  <si>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</si>
  <si>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</si>
  <si>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</si>
  <si>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</si>
  <si>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</si>
  <si>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</si>
  <si>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</si>
  <si>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</si>
  <si>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</si>
  <si>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</si>
  <si>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</si>
  <si>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</si>
  <si>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</si>
  <si>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</si>
  <si>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</si>
  <si>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 xml:space="preserve"> SOFTWARE AMORTIZATION</t>
  </si>
  <si>
    <t>ค่าโปรแกรมคอมพิวเตอร์</t>
  </si>
  <si>
    <t>Actual</t>
  </si>
  <si>
    <t>Diff</t>
  </si>
  <si>
    <t>Budget</t>
  </si>
  <si>
    <t>Jan-Jun</t>
  </si>
  <si>
    <t>Jan-Dec</t>
  </si>
  <si>
    <t>Jul-Dec</t>
  </si>
  <si>
    <t>Estimated</t>
  </si>
  <si>
    <t xml:space="preserve"> </t>
  </si>
  <si>
    <t>Grand Total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</si>
  <si>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</si>
  <si>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</si>
  <si>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</si>
  <si>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</si>
  <si>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</si>
  <si>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</si>
  <si>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</si>
  <si>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</si>
  <si>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</si>
  <si>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</si>
  <si>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ค่าใช้จ่าย ดังรายการต่อไปนี้  ทาง แผนกบัญชี Head Office จะเป็นผู้คำนวณให้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</si>
  <si>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</si>
  <si>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</si>
  <si>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Car Registration  ค่าจดทะเบียนยานพาหนะ</t>
  </si>
  <si>
    <t>Car Insurance Exp.  ค่าเบี้ยประกันภัยยานพาหนะ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</si>
  <si>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</si>
  <si>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</si>
  <si>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EXPENSES</t>
  </si>
  <si>
    <t>==================</t>
  </si>
  <si>
    <t>SUB TOTAL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</si>
  <si>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</si>
  <si>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</si>
  <si>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</si>
  <si>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</si>
  <si>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</si>
  <si>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</si>
  <si>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</si>
  <si>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</si>
  <si>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</si>
  <si>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</si>
  <si>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</si>
  <si>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</si>
  <si>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</si>
  <si>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</si>
  <si>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</si>
  <si>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</si>
  <si>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</si>
  <si>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</si>
  <si>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</si>
  <si>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</si>
  <si>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</si>
  <si>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</si>
  <si>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</si>
  <si>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</si>
  <si>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</si>
  <si>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</si>
  <si>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</si>
  <si>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</si>
  <si>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</si>
  <si>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</si>
  <si>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</si>
  <si>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</si>
  <si>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</si>
  <si>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</si>
  <si>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</si>
  <si>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</si>
  <si>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</si>
  <si>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</si>
  <si>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</si>
  <si>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</si>
  <si>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</si>
  <si>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</si>
  <si>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</si>
  <si>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</si>
  <si>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</si>
  <si>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</si>
  <si>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</si>
  <si>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</si>
  <si>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</si>
  <si>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</si>
  <si>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สูตร</t>
  </si>
  <si>
    <t>QUARTER 1</t>
  </si>
  <si>
    <t>QUARTER 2</t>
  </si>
  <si>
    <t>QUARTER 3</t>
  </si>
  <si>
    <t>QUARTER 4</t>
  </si>
  <si>
    <t>Jan-Mar</t>
  </si>
  <si>
    <t>Apr-Jun</t>
  </si>
  <si>
    <t>Jul-Sep</t>
  </si>
  <si>
    <t>Oct-Dec</t>
  </si>
  <si>
    <t>( UNIT : BAHT )</t>
  </si>
  <si>
    <t>ใส่ข้อมูลเฉพาะพื้นที่สีเหลือง</t>
  </si>
  <si>
    <t>BUDGET  EXPENSES  2009-2011</t>
  </si>
  <si>
    <t>Budget 2 Years</t>
  </si>
  <si>
    <t>DDS. Off.</t>
  </si>
  <si>
    <t>DDS.BOI#1</t>
  </si>
  <si>
    <t>DDS.BOI#2</t>
  </si>
  <si>
    <t>DDS.BOI#3</t>
  </si>
  <si>
    <t>DDS.BOI#4</t>
  </si>
  <si>
    <t>DDS.BOI#6</t>
  </si>
  <si>
    <t>DDS.Inspection</t>
  </si>
  <si>
    <t>Total DDS.</t>
  </si>
  <si>
    <t>DDS DIVISION</t>
  </si>
  <si>
    <t>TOTAL DDS.</t>
  </si>
  <si>
    <t>DDS.BOI#5</t>
  </si>
  <si>
    <t>SECTION   : DDS. Grand TOTAL</t>
  </si>
  <si>
    <t>SECTION   :   DDS  OFFICE</t>
  </si>
  <si>
    <t>SECTION   :  DDS.BOI#1</t>
  </si>
  <si>
    <t>SECTION   :  DDS.BOI#2</t>
  </si>
  <si>
    <t>SECTION   :  DDS.BOI#3</t>
  </si>
  <si>
    <t>SECTION   :  DDS.BOI#4</t>
  </si>
  <si>
    <t>SECTION   :  DDS.BOI#5</t>
  </si>
  <si>
    <t>SECTION   :  DDS.BOI#6</t>
  </si>
  <si>
    <t>SECTION   :  DDS. INSPECTION</t>
  </si>
  <si>
    <t>SECTION   : TOTAL  FACTORY</t>
  </si>
  <si>
    <t>Diff B-A</t>
  </si>
  <si>
    <t>SECTION   :   DDS</t>
  </si>
  <si>
    <t>DDS.PROJ. # 1</t>
  </si>
  <si>
    <t>DDS.PROJ. # 2</t>
  </si>
  <si>
    <t>DDS.PROJ. # 3</t>
  </si>
  <si>
    <t>DDS.PROJ. # 4</t>
  </si>
  <si>
    <t>DDS.PROJ. # 5</t>
  </si>
  <si>
    <t>DDS.OFFICE</t>
  </si>
  <si>
    <t>TOTAL DDS. DIVI.</t>
  </si>
  <si>
    <t>=================================================================================================</t>
  </si>
  <si>
    <t>DDS.INSPECTOR (VMI)</t>
  </si>
  <si>
    <t>DDS.PROJ. # 6</t>
  </si>
  <si>
    <t>DDS.INSPECTOR (RCM)</t>
  </si>
  <si>
    <t>COMMON USE</t>
  </si>
  <si>
    <t>MANUFACTURING  EXPENSES - DDS  DIVISION</t>
  </si>
  <si>
    <t>SECTION   :  DDS. FACTORY - RECLAIM</t>
  </si>
  <si>
    <t>SECTION   :  DDS. FACTORY - VMI</t>
  </si>
  <si>
    <t>ALLOCATE OFFICE SERVICE CENTE</t>
  </si>
  <si>
    <t xml:space="preserve"> TRANSPORTATION EXP. </t>
  </si>
  <si>
    <t>DEAD STOCK EXPENSES</t>
  </si>
  <si>
    <t xml:space="preserve"> LOSS ON DEVALUATION INV.</t>
  </si>
  <si>
    <t>LOSS ON DEVALUATION INVENTORY</t>
  </si>
  <si>
    <t>ขาดทุนจากมูลค่าที่ลดลงของสินค้า</t>
  </si>
  <si>
    <t xml:space="preserve">Check </t>
  </si>
  <si>
    <t>DDS.PROJ. # 7</t>
  </si>
  <si>
    <t>SECTION   :  DDS.BOI#7</t>
  </si>
  <si>
    <t>Sum this file</t>
  </si>
  <si>
    <t>File Master Link</t>
  </si>
  <si>
    <t>Check</t>
  </si>
  <si>
    <t xml:space="preserve"> LEASE FEE SOFTWARE</t>
  </si>
  <si>
    <t>SECTION   :  DDS.BOI#8</t>
  </si>
  <si>
    <t>DDS.PROJ. # 8</t>
  </si>
  <si>
    <t>SUB TOTAL DDS. DIVI.</t>
  </si>
  <si>
    <t>BUDGET  AND  ACTUAL  MANUFACTURING EXPENSES …. DDS DIVISION   2020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</si>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</sst>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_-;\-* #,##0_-;_-* &quot;-&quot;??_-;_-@_-"/>
    <numFmt numFmtId="168" formatCode="\$#,##0.00;\(\$#,##0.00\)"/>
    <numFmt numFmtId="169" formatCode="\$#,##0;\(\$#,##0\)"/>
    <numFmt numFmtId="170" formatCode="#,##0;\(#,##0\)"/>
    <numFmt numFmtId="171" formatCode="0.00_)"/>
    <numFmt numFmtId="172" formatCode="#,##0\ &quot;DM&quot;;[Red]\-#,##0\ &quot;DM&quot;"/>
    <numFmt numFmtId="173" formatCode="#,##0.00\ &quot;DM&quot;;[Red]\-#,##0.00\ &quot;DM&quot;"/>
  </numFmts>
  <fonts count="83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4"/>
      <color indexed="10"/>
      <name val="Arial Narrow"/>
      <family val="2"/>
    </font>
    <font>
      <sz val="14"/>
      <name val="Arial Narrow"/>
      <family val="2"/>
    </font>
    <font>
      <b/>
      <sz val="18"/>
      <name val="Arial"/>
      <family val="2"/>
    </font>
    <font>
      <u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14"/>
      <color indexed="10"/>
      <name val="Arial"/>
      <family val="2"/>
    </font>
    <font>
      <b/>
      <u/>
      <sz val="15"/>
      <name val="Arial"/>
      <family val="2"/>
    </font>
    <font>
      <b/>
      <sz val="15"/>
      <name val="Arial"/>
      <family val="2"/>
    </font>
    <font>
      <b/>
      <u/>
      <sz val="14"/>
      <name val="Arial"/>
      <family val="2"/>
    </font>
    <font>
      <b/>
      <sz val="20"/>
      <name val="Arial"/>
      <family val="2"/>
    </font>
    <font>
      <sz val="10"/>
      <name val="Helv"/>
      <family val="2"/>
    </font>
    <font>
      <sz val="14"/>
      <name val="Cordia New"/>
      <family val="2"/>
      <charset val="222"/>
    </font>
    <font>
      <sz val="11"/>
      <name val="ＭＳ Ｐゴシック"/>
      <family val="3"/>
      <charset val="128"/>
    </font>
    <font>
      <sz val="8"/>
      <name val="Cordia New"/>
      <family val="2"/>
      <charset val="22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Trebuchet MS"/>
      <family val="2"/>
    </font>
    <font>
      <sz val="8"/>
      <name val="Arial"/>
      <family val="2"/>
    </font>
    <font>
      <b/>
      <sz val="8"/>
      <name val="Trebuchet MS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4"/>
      <color indexed="10"/>
      <name val="Trebuchet MS"/>
      <family val="2"/>
    </font>
    <font>
      <b/>
      <sz val="8"/>
      <color indexed="10"/>
      <name val="Arial"/>
      <family val="2"/>
    </font>
    <font>
      <b/>
      <sz val="10"/>
      <name val="CG Omega"/>
      <family val="2"/>
    </font>
    <font>
      <sz val="14"/>
      <color indexed="12"/>
      <name val="Arial Narrow"/>
      <family val="2"/>
    </font>
    <font>
      <sz val="11"/>
      <color indexed="8"/>
      <name val="Calibri"/>
      <family val="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 Narrow"/>
      <family val="2"/>
    </font>
    <font>
      <b/>
      <sz val="9"/>
      <color indexed="81"/>
      <name val="Tahoma"/>
      <family val="2"/>
    </font>
    <font>
      <b/>
      <sz val="8"/>
      <color indexed="10"/>
      <name val="Arial Narrow"/>
      <family val="2"/>
    </font>
    <font>
      <sz val="9"/>
      <color indexed="81"/>
      <name val="Tahoma"/>
      <family val="2"/>
    </font>
    <font>
      <sz val="10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5">
    <xf numFmtId="0" fontId="0" fillId="0" borderId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6" borderId="0" applyNumberFormat="0" applyBorder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0" fillId="5" borderId="0" applyNumberFormat="0" applyBorder="0" applyAlignment="0" applyProtection="0"/>
    <xf numFmtId="0" fontId="40" fillId="10" borderId="0" applyNumberFormat="0" applyBorder="0" applyAlignment="0" applyProtection="0"/>
    <xf numFmtId="0" fontId="40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13" borderId="0" applyNumberFormat="0" applyBorder="0" applyAlignment="0" applyProtection="0"/>
    <xf numFmtId="0" fontId="43" fillId="17" borderId="0" applyNumberFormat="0" applyBorder="0" applyAlignment="0" applyProtection="0"/>
    <xf numFmtId="0" fontId="43" fillId="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22" borderId="0" applyNumberFormat="0" applyBorder="0" applyAlignment="0" applyProtection="0"/>
    <xf numFmtId="0" fontId="44" fillId="3" borderId="0" applyNumberFormat="0" applyBorder="0" applyAlignment="0" applyProtection="0"/>
    <xf numFmtId="0" fontId="45" fillId="13" borderId="1" applyNumberFormat="0" applyAlignment="0" applyProtection="0"/>
    <xf numFmtId="0" fontId="46" fillId="23" borderId="2" applyNumberFormat="0" applyAlignment="0" applyProtection="0"/>
    <xf numFmtId="164" fontId="1" fillId="0" borderId="0" applyFont="0" applyFill="0" applyBorder="0" applyAlignment="0" applyProtection="0"/>
    <xf numFmtId="170" fontId="47" fillId="0" borderId="0"/>
    <xf numFmtId="168" fontId="47" fillId="0" borderId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169" fontId="47" fillId="0" borderId="0"/>
    <xf numFmtId="0" fontId="49" fillId="0" borderId="0" applyNumberFormat="0" applyFill="0" applyBorder="0" applyAlignment="0" applyProtection="0"/>
    <xf numFmtId="0" fontId="50" fillId="4" borderId="0" applyNumberFormat="0" applyBorder="0" applyAlignment="0" applyProtection="0"/>
    <xf numFmtId="38" fontId="29" fillId="24" borderId="0" applyNumberFormat="0" applyBorder="0" applyAlignment="0" applyProtection="0"/>
    <xf numFmtId="0" fontId="51" fillId="0" borderId="3" applyNumberFormat="0" applyFill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3" fillId="0" borderId="0" applyNumberFormat="0" applyFill="0" applyBorder="0" applyAlignment="0" applyProtection="0"/>
    <xf numFmtId="0" fontId="54" fillId="7" borderId="1" applyNumberFormat="0" applyAlignment="0" applyProtection="0"/>
    <xf numFmtId="10" fontId="29" fillId="25" borderId="6" applyNumberFormat="0" applyBorder="0" applyAlignment="0" applyProtection="0"/>
    <xf numFmtId="0" fontId="55" fillId="0" borderId="7" applyNumberFormat="0" applyFill="0" applyAlignment="0" applyProtection="0"/>
    <xf numFmtId="0" fontId="56" fillId="14" borderId="0" applyNumberFormat="0" applyBorder="0" applyAlignment="0" applyProtection="0"/>
    <xf numFmtId="37" fontId="57" fillId="0" borderId="0"/>
    <xf numFmtId="171" fontId="58" fillId="0" borderId="0"/>
    <xf numFmtId="0" fontId="40" fillId="9" borderId="8" applyNumberFormat="0" applyFont="0" applyAlignment="0" applyProtection="0"/>
    <xf numFmtId="0" fontId="59" fillId="13" borderId="9" applyNumberFormat="0" applyAlignment="0" applyProtection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" fontId="7" fillId="0" borderId="10" applyNumberFormat="0" applyFill="0" applyAlignment="0" applyProtection="0">
      <alignment horizontal="center" vertical="center"/>
    </xf>
    <xf numFmtId="0" fontId="48" fillId="0" borderId="0"/>
    <xf numFmtId="0" fontId="24" fillId="0" borderId="0"/>
    <xf numFmtId="0" fontId="60" fillId="0" borderId="0" applyNumberFormat="0" applyFill="0" applyBorder="0" applyAlignment="0" applyProtection="0"/>
    <xf numFmtId="0" fontId="61" fillId="0" borderId="11" applyNumberFormat="0" applyFill="0" applyAlignment="0" applyProtection="0"/>
    <xf numFmtId="0" fontId="62" fillId="0" borderId="0" applyNumberFormat="0" applyFill="0" applyBorder="0" applyAlignment="0" applyProtection="0"/>
    <xf numFmtId="172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63" fillId="23" borderId="2" applyNumberFormat="0" applyAlignment="0" applyProtection="0"/>
    <xf numFmtId="0" fontId="64" fillId="0" borderId="7" applyNumberFormat="0" applyFill="0" applyAlignment="0" applyProtection="0"/>
    <xf numFmtId="0" fontId="65" fillId="3" borderId="0" applyNumberFormat="0" applyBorder="0" applyAlignment="0" applyProtection="0"/>
    <xf numFmtId="0" fontId="66" fillId="26" borderId="9" applyNumberFormat="0" applyAlignment="0" applyProtection="0"/>
    <xf numFmtId="0" fontId="67" fillId="26" borderId="1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4" borderId="0" applyNumberFormat="0" applyBorder="0" applyAlignment="0" applyProtection="0"/>
    <xf numFmtId="0" fontId="25" fillId="0" borderId="0"/>
    <xf numFmtId="0" fontId="72" fillId="14" borderId="1" applyNumberFormat="0" applyAlignment="0" applyProtection="0"/>
    <xf numFmtId="0" fontId="73" fillId="14" borderId="0" applyNumberFormat="0" applyBorder="0" applyAlignment="0" applyProtection="0"/>
    <xf numFmtId="0" fontId="74" fillId="0" borderId="12" applyNumberFormat="0" applyFill="0" applyAlignment="0" applyProtection="0"/>
    <xf numFmtId="0" fontId="24" fillId="0" borderId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17" borderId="0" applyNumberFormat="0" applyBorder="0" applyAlignment="0" applyProtection="0"/>
    <xf numFmtId="0" fontId="43" fillId="22" borderId="0" applyNumberFormat="0" applyBorder="0" applyAlignment="0" applyProtection="0"/>
    <xf numFmtId="0" fontId="25" fillId="9" borderId="8" applyNumberFormat="0" applyFont="0" applyAlignment="0" applyProtection="0"/>
    <xf numFmtId="0" fontId="75" fillId="0" borderId="13" applyNumberFormat="0" applyFill="0" applyAlignment="0" applyProtection="0"/>
    <xf numFmtId="0" fontId="76" fillId="0" borderId="4" applyNumberFormat="0" applyFill="0" applyAlignment="0" applyProtection="0"/>
    <xf numFmtId="0" fontId="77" fillId="0" borderId="14" applyNumberFormat="0" applyFill="0" applyAlignment="0" applyProtection="0"/>
    <xf numFmtId="0" fontId="77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0" fontId="24" fillId="0" borderId="0"/>
  </cellStyleXfs>
  <cellXfs count="39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8" borderId="15" xfId="0" applyFont="1" applyFill="1" applyBorder="1" applyAlignment="1">
      <alignment horizontal="center" vertical="center"/>
    </xf>
    <xf numFmtId="0" fontId="3" fillId="28" borderId="16" xfId="0" applyFont="1" applyFill="1" applyBorder="1" applyAlignment="1">
      <alignment horizontal="center" vertical="center"/>
    </xf>
    <xf numFmtId="0" fontId="3" fillId="28" borderId="17" xfId="0" applyFont="1" applyFill="1" applyBorder="1" applyAlignment="1">
      <alignment horizontal="center" vertical="center"/>
    </xf>
    <xf numFmtId="0" fontId="3" fillId="28" borderId="18" xfId="0" applyFont="1" applyFill="1" applyBorder="1" applyAlignment="1">
      <alignment horizontal="center" vertical="center"/>
    </xf>
    <xf numFmtId="0" fontId="3" fillId="28" borderId="0" xfId="0" applyFont="1" applyFill="1" applyBorder="1" applyAlignment="1">
      <alignment vertical="center"/>
    </xf>
    <xf numFmtId="0" fontId="3" fillId="28" borderId="19" xfId="0" applyFont="1" applyFill="1" applyBorder="1" applyAlignment="1">
      <alignment vertical="center"/>
    </xf>
    <xf numFmtId="0" fontId="3" fillId="28" borderId="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21" xfId="0" applyFont="1" applyFill="1" applyBorder="1" applyAlignment="1">
      <alignment vertical="center"/>
    </xf>
    <xf numFmtId="0" fontId="3" fillId="28" borderId="22" xfId="0" applyFont="1" applyFill="1" applyBorder="1" applyAlignment="1">
      <alignment vertical="center"/>
    </xf>
    <xf numFmtId="0" fontId="3" fillId="28" borderId="0" xfId="0" quotePrefix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6" fillId="29" borderId="6" xfId="0" applyFont="1" applyFill="1" applyBorder="1" applyAlignment="1">
      <alignment horizontal="center"/>
    </xf>
    <xf numFmtId="38" fontId="6" fillId="29" borderId="6" xfId="46" applyNumberFormat="1" applyFont="1" applyFill="1" applyBorder="1" applyAlignment="1">
      <alignment horizontal="center"/>
    </xf>
    <xf numFmtId="38" fontId="7" fillId="0" borderId="23" xfId="46" applyNumberFormat="1" applyFont="1" applyBorder="1"/>
    <xf numFmtId="3" fontId="7" fillId="30" borderId="6" xfId="46" applyNumberFormat="1" applyFont="1" applyFill="1" applyBorder="1"/>
    <xf numFmtId="3" fontId="7" fillId="0" borderId="24" xfId="46" applyNumberFormat="1" applyFont="1" applyBorder="1"/>
    <xf numFmtId="3" fontId="7" fillId="0" borderId="25" xfId="46" applyNumberFormat="1" applyFont="1" applyBorder="1"/>
    <xf numFmtId="3" fontId="7" fillId="0" borderId="25" xfId="0" applyNumberFormat="1" applyFont="1" applyBorder="1"/>
    <xf numFmtId="3" fontId="7" fillId="0" borderId="0" xfId="0" applyNumberFormat="1" applyFont="1"/>
    <xf numFmtId="3" fontId="7" fillId="0" borderId="10" xfId="46" applyNumberFormat="1" applyFont="1" applyBorder="1"/>
    <xf numFmtId="3" fontId="7" fillId="0" borderId="26" xfId="46" applyNumberFormat="1" applyFont="1" applyBorder="1"/>
    <xf numFmtId="3" fontId="7" fillId="0" borderId="26" xfId="0" applyNumberFormat="1" applyFont="1" applyBorder="1"/>
    <xf numFmtId="3" fontId="7" fillId="31" borderId="6" xfId="46" applyNumberFormat="1" applyFont="1" applyFill="1" applyBorder="1"/>
    <xf numFmtId="0" fontId="10" fillId="0" borderId="0" xfId="0" applyFont="1" applyFill="1" applyBorder="1" applyAlignment="1">
      <alignment vertical="center"/>
    </xf>
    <xf numFmtId="0" fontId="10" fillId="0" borderId="2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5" fontId="16" fillId="0" borderId="0" xfId="46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30" xfId="0" applyFont="1" applyFill="1" applyBorder="1" applyAlignment="1">
      <alignment vertical="center"/>
    </xf>
    <xf numFmtId="166" fontId="8" fillId="0" borderId="31" xfId="46" applyNumberFormat="1" applyFont="1" applyFill="1" applyBorder="1" applyAlignment="1">
      <alignment vertical="center"/>
    </xf>
    <xf numFmtId="166" fontId="8" fillId="28" borderId="32" xfId="46" applyNumberFormat="1" applyFont="1" applyFill="1" applyBorder="1" applyAlignment="1">
      <alignment vertical="center"/>
    </xf>
    <xf numFmtId="166" fontId="8" fillId="28" borderId="31" xfId="46" applyNumberFormat="1" applyFont="1" applyFill="1" applyBorder="1" applyAlignment="1">
      <alignment vertical="center"/>
    </xf>
    <xf numFmtId="166" fontId="8" fillId="28" borderId="33" xfId="46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6" fontId="17" fillId="31" borderId="0" xfId="46" applyNumberFormat="1" applyFont="1" applyFill="1" applyBorder="1" applyAlignment="1">
      <alignment vertical="center"/>
    </xf>
    <xf numFmtId="166" fontId="10" fillId="0" borderId="25" xfId="46" applyNumberFormat="1" applyFont="1" applyFill="1" applyBorder="1" applyAlignment="1">
      <alignment vertical="center"/>
    </xf>
    <xf numFmtId="166" fontId="10" fillId="28" borderId="25" xfId="46" applyNumberFormat="1" applyFont="1" applyFill="1" applyBorder="1" applyAlignment="1">
      <alignment vertical="center"/>
    </xf>
    <xf numFmtId="166" fontId="10" fillId="28" borderId="36" xfId="46" applyNumberFormat="1" applyFont="1" applyFill="1" applyBorder="1" applyAlignment="1">
      <alignment vertical="center"/>
    </xf>
    <xf numFmtId="166" fontId="10" fillId="31" borderId="25" xfId="46" applyNumberFormat="1" applyFont="1" applyFill="1" applyBorder="1" applyAlignment="1">
      <alignment vertical="center"/>
    </xf>
    <xf numFmtId="166" fontId="10" fillId="28" borderId="37" xfId="46" applyNumberFormat="1" applyFont="1" applyFill="1" applyBorder="1" applyAlignment="1">
      <alignment vertical="center"/>
    </xf>
    <xf numFmtId="166" fontId="10" fillId="0" borderId="38" xfId="46" applyNumberFormat="1" applyFont="1" applyFill="1" applyBorder="1" applyAlignment="1">
      <alignment vertical="center"/>
    </xf>
    <xf numFmtId="166" fontId="10" fillId="28" borderId="38" xfId="46" applyNumberFormat="1" applyFont="1" applyFill="1" applyBorder="1" applyAlignment="1">
      <alignment vertical="center"/>
    </xf>
    <xf numFmtId="166" fontId="10" fillId="28" borderId="39" xfId="46" applyNumberFormat="1" applyFont="1" applyFill="1" applyBorder="1" applyAlignment="1">
      <alignment vertical="center"/>
    </xf>
    <xf numFmtId="166" fontId="10" fillId="28" borderId="40" xfId="46" applyNumberFormat="1" applyFont="1" applyFill="1" applyBorder="1" applyAlignment="1">
      <alignment vertical="center"/>
    </xf>
    <xf numFmtId="166" fontId="8" fillId="0" borderId="25" xfId="46" applyNumberFormat="1" applyFont="1" applyFill="1" applyBorder="1" applyAlignment="1">
      <alignment vertical="center"/>
    </xf>
    <xf numFmtId="166" fontId="8" fillId="28" borderId="36" xfId="46" applyNumberFormat="1" applyFont="1" applyFill="1" applyBorder="1" applyAlignment="1">
      <alignment vertical="center"/>
    </xf>
    <xf numFmtId="166" fontId="8" fillId="28" borderId="25" xfId="46" applyNumberFormat="1" applyFont="1" applyFill="1" applyBorder="1" applyAlignment="1">
      <alignment vertical="center"/>
    </xf>
    <xf numFmtId="166" fontId="8" fillId="31" borderId="25" xfId="46" applyNumberFormat="1" applyFont="1" applyFill="1" applyBorder="1" applyAlignment="1">
      <alignment vertical="center"/>
    </xf>
    <xf numFmtId="166" fontId="10" fillId="31" borderId="38" xfId="46" applyNumberFormat="1" applyFont="1" applyFill="1" applyBorder="1" applyAlignment="1">
      <alignment vertical="center"/>
    </xf>
    <xf numFmtId="0" fontId="6" fillId="28" borderId="0" xfId="0" applyFont="1" applyFill="1" applyBorder="1" applyAlignment="1">
      <alignment horizontal="center" vertical="center"/>
    </xf>
    <xf numFmtId="166" fontId="10" fillId="29" borderId="36" xfId="46" applyNumberFormat="1" applyFont="1" applyFill="1" applyBorder="1" applyAlignment="1">
      <alignment vertical="center"/>
    </xf>
    <xf numFmtId="166" fontId="10" fillId="29" borderId="39" xfId="46" applyNumberFormat="1" applyFont="1" applyFill="1" applyBorder="1" applyAlignment="1">
      <alignment vertical="center"/>
    </xf>
    <xf numFmtId="0" fontId="21" fillId="0" borderId="16" xfId="0" applyFont="1" applyFill="1" applyBorder="1" applyAlignment="1">
      <alignment horizontal="center" vertical="center"/>
    </xf>
    <xf numFmtId="166" fontId="8" fillId="29" borderId="33" xfId="46" applyNumberFormat="1" applyFont="1" applyFill="1" applyBorder="1" applyAlignment="1">
      <alignment vertical="center" shrinkToFit="1"/>
    </xf>
    <xf numFmtId="0" fontId="21" fillId="0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66" fontId="16" fillId="0" borderId="0" xfId="0" applyNumberFormat="1" applyFont="1" applyFill="1" applyBorder="1" applyAlignment="1">
      <alignment vertical="center"/>
    </xf>
    <xf numFmtId="166" fontId="10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20" fillId="0" borderId="4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4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6" fontId="10" fillId="0" borderId="49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6" fillId="29" borderId="51" xfId="0" applyFont="1" applyFill="1" applyBorder="1" applyAlignment="1">
      <alignment horizontal="center"/>
    </xf>
    <xf numFmtId="3" fontId="7" fillId="29" borderId="51" xfId="46" applyNumberFormat="1" applyFont="1" applyFill="1" applyBorder="1"/>
    <xf numFmtId="3" fontId="7" fillId="29" borderId="27" xfId="46" applyNumberFormat="1" applyFont="1" applyFill="1" applyBorder="1"/>
    <xf numFmtId="3" fontId="7" fillId="29" borderId="36" xfId="46" applyNumberFormat="1" applyFont="1" applyFill="1" applyBorder="1"/>
    <xf numFmtId="3" fontId="7" fillId="29" borderId="36" xfId="0" applyNumberFormat="1" applyFont="1" applyFill="1" applyBorder="1"/>
    <xf numFmtId="3" fontId="7" fillId="29" borderId="41" xfId="0" applyNumberFormat="1" applyFont="1" applyFill="1" applyBorder="1"/>
    <xf numFmtId="0" fontId="6" fillId="0" borderId="16" xfId="0" applyFont="1" applyBorder="1"/>
    <xf numFmtId="0" fontId="6" fillId="28" borderId="18" xfId="0" applyFont="1" applyFill="1" applyBorder="1" applyAlignment="1">
      <alignment horizontal="center" vertical="center"/>
    </xf>
    <xf numFmtId="38" fontId="6" fillId="0" borderId="0" xfId="46" applyNumberFormat="1" applyFont="1" applyBorder="1"/>
    <xf numFmtId="38" fontId="7" fillId="0" borderId="0" xfId="46" applyNumberFormat="1" applyFont="1" applyBorder="1"/>
    <xf numFmtId="0" fontId="6" fillId="28" borderId="19" xfId="0" applyFont="1" applyFill="1" applyBorder="1" applyAlignment="1">
      <alignment horizontal="center" vertical="center"/>
    </xf>
    <xf numFmtId="38" fontId="6" fillId="24" borderId="52" xfId="46" applyNumberFormat="1" applyFont="1" applyFill="1" applyBorder="1" applyAlignment="1">
      <alignment horizontal="center"/>
    </xf>
    <xf numFmtId="0" fontId="7" fillId="30" borderId="51" xfId="0" applyFont="1" applyFill="1" applyBorder="1"/>
    <xf numFmtId="0" fontId="7" fillId="0" borderId="27" xfId="0" applyFont="1" applyBorder="1"/>
    <xf numFmtId="0" fontId="7" fillId="0" borderId="36" xfId="0" applyFont="1" applyBorder="1"/>
    <xf numFmtId="38" fontId="6" fillId="31" borderId="6" xfId="46" applyNumberFormat="1" applyFont="1" applyFill="1" applyBorder="1" applyAlignment="1">
      <alignment horizontal="center"/>
    </xf>
    <xf numFmtId="3" fontId="7" fillId="31" borderId="24" xfId="46" applyNumberFormat="1" applyFont="1" applyFill="1" applyBorder="1"/>
    <xf numFmtId="3" fontId="7" fillId="31" borderId="25" xfId="46" applyNumberFormat="1" applyFont="1" applyFill="1" applyBorder="1"/>
    <xf numFmtId="3" fontId="7" fillId="31" borderId="26" xfId="46" applyNumberFormat="1" applyFont="1" applyFill="1" applyBorder="1"/>
    <xf numFmtId="0" fontId="6" fillId="31" borderId="53" xfId="0" applyFont="1" applyFill="1" applyBorder="1" applyAlignment="1">
      <alignment horizontal="center"/>
    </xf>
    <xf numFmtId="3" fontId="7" fillId="31" borderId="53" xfId="46" applyNumberFormat="1" applyFont="1" applyFill="1" applyBorder="1"/>
    <xf numFmtId="3" fontId="7" fillId="31" borderId="35" xfId="46" applyNumberFormat="1" applyFont="1" applyFill="1" applyBorder="1"/>
    <xf numFmtId="3" fontId="7" fillId="31" borderId="37" xfId="46" applyNumberFormat="1" applyFont="1" applyFill="1" applyBorder="1"/>
    <xf numFmtId="3" fontId="7" fillId="31" borderId="37" xfId="0" applyNumberFormat="1" applyFont="1" applyFill="1" applyBorder="1"/>
    <xf numFmtId="3" fontId="7" fillId="31" borderId="54" xfId="0" applyNumberFormat="1" applyFont="1" applyFill="1" applyBorder="1"/>
    <xf numFmtId="0" fontId="6" fillId="24" borderId="51" xfId="0" applyFont="1" applyFill="1" applyBorder="1" applyAlignment="1">
      <alignment horizontal="center"/>
    </xf>
    <xf numFmtId="3" fontId="7" fillId="24" borderId="51" xfId="46" applyNumberFormat="1" applyFont="1" applyFill="1" applyBorder="1"/>
    <xf numFmtId="3" fontId="7" fillId="24" borderId="27" xfId="46" applyNumberFormat="1" applyFont="1" applyFill="1" applyBorder="1"/>
    <xf numFmtId="3" fontId="7" fillId="24" borderId="36" xfId="46" applyNumberFormat="1" applyFont="1" applyFill="1" applyBorder="1"/>
    <xf numFmtId="3" fontId="7" fillId="24" borderId="36" xfId="0" applyNumberFormat="1" applyFont="1" applyFill="1" applyBorder="1"/>
    <xf numFmtId="3" fontId="7" fillId="24" borderId="41" xfId="0" applyNumberFormat="1" applyFont="1" applyFill="1" applyBorder="1"/>
    <xf numFmtId="38" fontId="6" fillId="24" borderId="55" xfId="46" applyNumberFormat="1" applyFont="1" applyFill="1" applyBorder="1" applyAlignment="1">
      <alignment horizontal="center"/>
    </xf>
    <xf numFmtId="38" fontId="6" fillId="29" borderId="55" xfId="46" applyNumberFormat="1" applyFont="1" applyFill="1" applyBorder="1" applyAlignment="1">
      <alignment horizontal="center"/>
    </xf>
    <xf numFmtId="38" fontId="6" fillId="29" borderId="52" xfId="46" applyNumberFormat="1" applyFont="1" applyFill="1" applyBorder="1" applyAlignment="1">
      <alignment horizontal="center"/>
    </xf>
    <xf numFmtId="0" fontId="6" fillId="29" borderId="56" xfId="0" applyFont="1" applyFill="1" applyBorder="1" applyAlignment="1">
      <alignment horizontal="center"/>
    </xf>
    <xf numFmtId="0" fontId="6" fillId="29" borderId="57" xfId="0" applyFont="1" applyFill="1" applyBorder="1" applyAlignment="1">
      <alignment horizontal="center"/>
    </xf>
    <xf numFmtId="0" fontId="6" fillId="24" borderId="56" xfId="0" applyFont="1" applyFill="1" applyBorder="1" applyAlignment="1">
      <alignment horizontal="center"/>
    </xf>
    <xf numFmtId="0" fontId="6" fillId="24" borderId="57" xfId="0" applyFont="1" applyFill="1" applyBorder="1" applyAlignment="1">
      <alignment horizontal="center"/>
    </xf>
    <xf numFmtId="166" fontId="10" fillId="31" borderId="58" xfId="46" applyNumberFormat="1" applyFont="1" applyFill="1" applyBorder="1" applyAlignment="1">
      <alignment vertical="center"/>
    </xf>
    <xf numFmtId="0" fontId="8" fillId="29" borderId="48" xfId="0" applyFont="1" applyFill="1" applyBorder="1" applyAlignment="1">
      <alignment horizontal="center" vertical="center"/>
    </xf>
    <xf numFmtId="166" fontId="10" fillId="29" borderId="58" xfId="46" applyNumberFormat="1" applyFont="1" applyFill="1" applyBorder="1" applyAlignment="1">
      <alignment vertical="center"/>
    </xf>
    <xf numFmtId="166" fontId="10" fillId="29" borderId="59" xfId="46" applyNumberFormat="1" applyFont="1" applyFill="1" applyBorder="1" applyAlignment="1">
      <alignment vertical="center"/>
    </xf>
    <xf numFmtId="166" fontId="8" fillId="29" borderId="34" xfId="46" applyNumberFormat="1" applyFont="1" applyFill="1" applyBorder="1" applyAlignment="1">
      <alignment vertical="center" shrinkToFit="1"/>
    </xf>
    <xf numFmtId="0" fontId="8" fillId="24" borderId="48" xfId="0" applyFont="1" applyFill="1" applyBorder="1" applyAlignment="1">
      <alignment horizontal="center" vertical="center"/>
    </xf>
    <xf numFmtId="166" fontId="10" fillId="24" borderId="58" xfId="46" applyNumberFormat="1" applyFont="1" applyFill="1" applyBorder="1" applyAlignment="1">
      <alignment vertical="center"/>
    </xf>
    <xf numFmtId="166" fontId="8" fillId="24" borderId="34" xfId="46" applyNumberFormat="1" applyFont="1" applyFill="1" applyBorder="1" applyAlignment="1">
      <alignment vertical="center"/>
    </xf>
    <xf numFmtId="166" fontId="8" fillId="24" borderId="58" xfId="46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24" borderId="60" xfId="0" applyFont="1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0" fontId="6" fillId="29" borderId="62" xfId="0" applyFont="1" applyFill="1" applyBorder="1" applyAlignment="1">
      <alignment horizontal="center"/>
    </xf>
    <xf numFmtId="3" fontId="7" fillId="29" borderId="62" xfId="46" applyNumberFormat="1" applyFont="1" applyFill="1" applyBorder="1"/>
    <xf numFmtId="3" fontId="7" fillId="29" borderId="60" xfId="46" applyNumberFormat="1" applyFont="1" applyFill="1" applyBorder="1"/>
    <xf numFmtId="3" fontId="7" fillId="29" borderId="58" xfId="46" applyNumberFormat="1" applyFont="1" applyFill="1" applyBorder="1"/>
    <xf numFmtId="3" fontId="7" fillId="29" borderId="58" xfId="0" applyNumberFormat="1" applyFont="1" applyFill="1" applyBorder="1"/>
    <xf numFmtId="3" fontId="7" fillId="29" borderId="61" xfId="0" applyNumberFormat="1" applyFont="1" applyFill="1" applyBorder="1"/>
    <xf numFmtId="0" fontId="6" fillId="29" borderId="63" xfId="0" applyFont="1" applyFill="1" applyBorder="1" applyAlignment="1">
      <alignment horizontal="center"/>
    </xf>
    <xf numFmtId="38" fontId="6" fillId="29" borderId="64" xfId="46" applyNumberFormat="1" applyFont="1" applyFill="1" applyBorder="1" applyAlignment="1">
      <alignment horizontal="center"/>
    </xf>
    <xf numFmtId="0" fontId="6" fillId="29" borderId="64" xfId="0" applyFont="1" applyFill="1" applyBorder="1" applyAlignment="1">
      <alignment horizontal="center"/>
    </xf>
    <xf numFmtId="3" fontId="7" fillId="29" borderId="64" xfId="46" applyNumberFormat="1" applyFont="1" applyFill="1" applyBorder="1"/>
    <xf numFmtId="3" fontId="7" fillId="29" borderId="65" xfId="46" applyNumberFormat="1" applyFont="1" applyFill="1" applyBorder="1"/>
    <xf numFmtId="3" fontId="7" fillId="29" borderId="66" xfId="46" applyNumberFormat="1" applyFont="1" applyFill="1" applyBorder="1"/>
    <xf numFmtId="3" fontId="7" fillId="29" borderId="66" xfId="0" applyNumberFormat="1" applyFont="1" applyFill="1" applyBorder="1"/>
    <xf numFmtId="3" fontId="7" fillId="29" borderId="67" xfId="0" applyNumberFormat="1" applyFont="1" applyFill="1" applyBorder="1"/>
    <xf numFmtId="0" fontId="6" fillId="24" borderId="62" xfId="0" applyFont="1" applyFill="1" applyBorder="1" applyAlignment="1">
      <alignment horizontal="center"/>
    </xf>
    <xf numFmtId="3" fontId="7" fillId="24" borderId="62" xfId="46" applyNumberFormat="1" applyFont="1" applyFill="1" applyBorder="1"/>
    <xf numFmtId="3" fontId="7" fillId="24" borderId="60" xfId="46" applyNumberFormat="1" applyFont="1" applyFill="1" applyBorder="1"/>
    <xf numFmtId="3" fontId="7" fillId="24" borderId="58" xfId="46" applyNumberFormat="1" applyFont="1" applyFill="1" applyBorder="1"/>
    <xf numFmtId="3" fontId="7" fillId="24" borderId="58" xfId="0" applyNumberFormat="1" applyFont="1" applyFill="1" applyBorder="1"/>
    <xf numFmtId="3" fontId="7" fillId="24" borderId="61" xfId="0" applyNumberFormat="1" applyFont="1" applyFill="1" applyBorder="1"/>
    <xf numFmtId="0" fontId="6" fillId="24" borderId="63" xfId="0" applyFont="1" applyFill="1" applyBorder="1" applyAlignment="1">
      <alignment horizontal="center"/>
    </xf>
    <xf numFmtId="38" fontId="6" fillId="24" borderId="64" xfId="46" applyNumberFormat="1" applyFont="1" applyFill="1" applyBorder="1" applyAlignment="1">
      <alignment horizontal="center"/>
    </xf>
    <xf numFmtId="0" fontId="6" fillId="24" borderId="64" xfId="0" applyFont="1" applyFill="1" applyBorder="1" applyAlignment="1">
      <alignment horizontal="center"/>
    </xf>
    <xf numFmtId="3" fontId="7" fillId="24" borderId="64" xfId="46" applyNumberFormat="1" applyFont="1" applyFill="1" applyBorder="1"/>
    <xf numFmtId="3" fontId="7" fillId="24" borderId="65" xfId="46" applyNumberFormat="1" applyFont="1" applyFill="1" applyBorder="1"/>
    <xf numFmtId="3" fontId="7" fillId="24" borderId="66" xfId="46" applyNumberFormat="1" applyFont="1" applyFill="1" applyBorder="1"/>
    <xf numFmtId="3" fontId="7" fillId="24" borderId="66" xfId="0" applyNumberFormat="1" applyFont="1" applyFill="1" applyBorder="1"/>
    <xf numFmtId="3" fontId="7" fillId="24" borderId="67" xfId="0" applyNumberFormat="1" applyFont="1" applyFill="1" applyBorder="1"/>
    <xf numFmtId="3" fontId="7" fillId="30" borderId="64" xfId="46" applyNumberFormat="1" applyFont="1" applyFill="1" applyBorder="1"/>
    <xf numFmtId="3" fontId="7" fillId="0" borderId="65" xfId="46" applyNumberFormat="1" applyFont="1" applyBorder="1"/>
    <xf numFmtId="3" fontId="7" fillId="0" borderId="66" xfId="46" applyNumberFormat="1" applyFont="1" applyBorder="1"/>
    <xf numFmtId="3" fontId="7" fillId="0" borderId="67" xfId="46" applyNumberFormat="1" applyFont="1" applyBorder="1"/>
    <xf numFmtId="49" fontId="6" fillId="24" borderId="64" xfId="46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6" fontId="17" fillId="0" borderId="0" xfId="0" applyNumberFormat="1" applyFont="1" applyFill="1" applyBorder="1" applyAlignment="1">
      <alignment vertical="center"/>
    </xf>
    <xf numFmtId="10" fontId="8" fillId="0" borderId="0" xfId="67" applyNumberFormat="1" applyFont="1" applyFill="1" applyBorder="1" applyAlignment="1">
      <alignment vertical="center"/>
    </xf>
    <xf numFmtId="38" fontId="7" fillId="0" borderId="21" xfId="46" applyNumberFormat="1" applyFont="1" applyBorder="1"/>
    <xf numFmtId="3" fontId="7" fillId="32" borderId="68" xfId="46" applyNumberFormat="1" applyFont="1" applyFill="1" applyBorder="1"/>
    <xf numFmtId="3" fontId="7" fillId="31" borderId="68" xfId="46" applyNumberFormat="1" applyFont="1" applyFill="1" applyBorder="1"/>
    <xf numFmtId="3" fontId="7" fillId="32" borderId="68" xfId="0" applyNumberFormat="1" applyFont="1" applyFill="1" applyBorder="1"/>
    <xf numFmtId="3" fontId="7" fillId="31" borderId="69" xfId="0" applyNumberFormat="1" applyFont="1" applyFill="1" applyBorder="1"/>
    <xf numFmtId="3" fontId="7" fillId="29" borderId="70" xfId="0" applyNumberFormat="1" applyFont="1" applyFill="1" applyBorder="1"/>
    <xf numFmtId="3" fontId="7" fillId="29" borderId="71" xfId="0" applyNumberFormat="1" applyFont="1" applyFill="1" applyBorder="1"/>
    <xf numFmtId="3" fontId="7" fillId="29" borderId="72" xfId="0" applyNumberFormat="1" applyFont="1" applyFill="1" applyBorder="1"/>
    <xf numFmtId="3" fontId="7" fillId="24" borderId="70" xfId="0" applyNumberFormat="1" applyFont="1" applyFill="1" applyBorder="1"/>
    <xf numFmtId="3" fontId="7" fillId="24" borderId="71" xfId="0" applyNumberFormat="1" applyFont="1" applyFill="1" applyBorder="1"/>
    <xf numFmtId="3" fontId="7" fillId="24" borderId="72" xfId="0" applyNumberFormat="1" applyFont="1" applyFill="1" applyBorder="1"/>
    <xf numFmtId="3" fontId="7" fillId="32" borderId="70" xfId="46" applyNumberFormat="1" applyFont="1" applyFill="1" applyBorder="1"/>
    <xf numFmtId="0" fontId="7" fillId="0" borderId="41" xfId="0" applyFont="1" applyBorder="1"/>
    <xf numFmtId="0" fontId="7" fillId="32" borderId="72" xfId="0" applyFont="1" applyFill="1" applyBorder="1" applyAlignment="1"/>
    <xf numFmtId="0" fontId="8" fillId="29" borderId="73" xfId="0" applyFont="1" applyFill="1" applyBorder="1" applyAlignment="1">
      <alignment horizontal="center" vertical="center"/>
    </xf>
    <xf numFmtId="166" fontId="10" fillId="29" borderId="74" xfId="46" applyNumberFormat="1" applyFont="1" applyFill="1" applyBorder="1" applyAlignment="1">
      <alignment vertical="center"/>
    </xf>
    <xf numFmtId="166" fontId="10" fillId="29" borderId="75" xfId="46" applyNumberFormat="1" applyFont="1" applyFill="1" applyBorder="1" applyAlignment="1">
      <alignment vertical="center"/>
    </xf>
    <xf numFmtId="166" fontId="8" fillId="29" borderId="76" xfId="46" applyNumberFormat="1" applyFont="1" applyFill="1" applyBorder="1" applyAlignment="1">
      <alignment vertical="center" shrinkToFit="1"/>
    </xf>
    <xf numFmtId="0" fontId="21" fillId="0" borderId="77" xfId="0" applyFont="1" applyFill="1" applyBorder="1" applyAlignment="1">
      <alignment horizontal="centerContinuous" vertical="center"/>
    </xf>
    <xf numFmtId="0" fontId="21" fillId="0" borderId="55" xfId="0" applyFont="1" applyFill="1" applyBorder="1" applyAlignment="1">
      <alignment horizontal="centerContinuous" vertical="center"/>
    </xf>
    <xf numFmtId="0" fontId="21" fillId="0" borderId="62" xfId="0" applyFont="1" applyFill="1" applyBorder="1" applyAlignment="1">
      <alignment horizontal="centerContinuous" vertical="center"/>
    </xf>
    <xf numFmtId="0" fontId="21" fillId="0" borderId="53" xfId="0" applyFont="1" applyFill="1" applyBorder="1" applyAlignment="1">
      <alignment horizontal="centerContinuous" vertical="center"/>
    </xf>
    <xf numFmtId="0" fontId="21" fillId="0" borderId="52" xfId="0" applyFont="1" applyFill="1" applyBorder="1" applyAlignment="1">
      <alignment horizontal="centerContinuous" vertical="center"/>
    </xf>
    <xf numFmtId="0" fontId="8" fillId="29" borderId="6" xfId="0" applyFont="1" applyFill="1" applyBorder="1" applyAlignment="1">
      <alignment horizontal="center" vertical="center"/>
    </xf>
    <xf numFmtId="0" fontId="8" fillId="29" borderId="51" xfId="0" applyFont="1" applyFill="1" applyBorder="1" applyAlignment="1">
      <alignment horizontal="center" vertical="center"/>
    </xf>
    <xf numFmtId="166" fontId="10" fillId="29" borderId="25" xfId="46" applyNumberFormat="1" applyFont="1" applyFill="1" applyBorder="1" applyAlignment="1">
      <alignment vertical="center"/>
    </xf>
    <xf numFmtId="166" fontId="10" fillId="29" borderId="38" xfId="46" applyNumberFormat="1" applyFont="1" applyFill="1" applyBorder="1" applyAlignment="1">
      <alignment vertical="center"/>
    </xf>
    <xf numFmtId="166" fontId="8" fillId="29" borderId="31" xfId="46" applyNumberFormat="1" applyFont="1" applyFill="1" applyBorder="1" applyAlignment="1">
      <alignment vertical="center" shrinkToFit="1"/>
    </xf>
    <xf numFmtId="0" fontId="8" fillId="24" borderId="78" xfId="0" applyFont="1" applyFill="1" applyBorder="1" applyAlignment="1">
      <alignment horizontal="center" vertical="center"/>
    </xf>
    <xf numFmtId="166" fontId="10" fillId="24" borderId="74" xfId="46" applyNumberFormat="1" applyFont="1" applyFill="1" applyBorder="1" applyAlignment="1">
      <alignment vertical="center"/>
    </xf>
    <xf numFmtId="166" fontId="8" fillId="24" borderId="76" xfId="46" applyNumberFormat="1" applyFont="1" applyFill="1" applyBorder="1" applyAlignment="1">
      <alignment vertical="center"/>
    </xf>
    <xf numFmtId="0" fontId="8" fillId="24" borderId="73" xfId="0" applyFont="1" applyFill="1" applyBorder="1" applyAlignment="1">
      <alignment horizontal="center" vertical="center"/>
    </xf>
    <xf numFmtId="166" fontId="8" fillId="24" borderId="74" xfId="46" applyNumberFormat="1" applyFont="1" applyFill="1" applyBorder="1" applyAlignment="1">
      <alignment vertical="center"/>
    </xf>
    <xf numFmtId="0" fontId="8" fillId="29" borderId="79" xfId="0" applyFont="1" applyFill="1" applyBorder="1" applyAlignment="1">
      <alignment horizontal="center" vertical="center"/>
    </xf>
    <xf numFmtId="0" fontId="21" fillId="29" borderId="64" xfId="0" applyFont="1" applyFill="1" applyBorder="1" applyAlignment="1">
      <alignment horizontal="centerContinuous" vertical="center"/>
    </xf>
    <xf numFmtId="0" fontId="21" fillId="24" borderId="64" xfId="0" applyFont="1" applyFill="1" applyBorder="1" applyAlignment="1">
      <alignment horizontal="centerContinuous" vertical="center"/>
    </xf>
    <xf numFmtId="0" fontId="21" fillId="24" borderId="55" xfId="0" applyFont="1" applyFill="1" applyBorder="1" applyAlignment="1">
      <alignment horizontal="centerContinuous" vertical="center"/>
    </xf>
    <xf numFmtId="0" fontId="21" fillId="24" borderId="63" xfId="0" applyFont="1" applyFill="1" applyBorder="1" applyAlignment="1">
      <alignment horizontal="centerContinuous" vertical="center"/>
    </xf>
    <xf numFmtId="0" fontId="21" fillId="24" borderId="56" xfId="0" applyFont="1" applyFill="1" applyBorder="1" applyAlignment="1">
      <alignment horizontal="centerContinuous" vertical="center"/>
    </xf>
    <xf numFmtId="166" fontId="10" fillId="0" borderId="37" xfId="46" applyNumberFormat="1" applyFont="1" applyFill="1" applyBorder="1" applyAlignment="1">
      <alignment vertical="center"/>
    </xf>
    <xf numFmtId="166" fontId="8" fillId="0" borderId="32" xfId="46" applyNumberFormat="1" applyFont="1" applyFill="1" applyBorder="1" applyAlignment="1">
      <alignment vertical="center"/>
    </xf>
    <xf numFmtId="0" fontId="8" fillId="24" borderId="6" xfId="0" applyFont="1" applyFill="1" applyBorder="1" applyAlignment="1">
      <alignment horizontal="center" vertical="center"/>
    </xf>
    <xf numFmtId="166" fontId="10" fillId="24" borderId="25" xfId="46" applyNumberFormat="1" applyFont="1" applyFill="1" applyBorder="1" applyAlignment="1">
      <alignment vertical="center"/>
    </xf>
    <xf numFmtId="166" fontId="8" fillId="24" borderId="31" xfId="46" applyNumberFormat="1" applyFont="1" applyFill="1" applyBorder="1" applyAlignment="1">
      <alignment vertical="center"/>
    </xf>
    <xf numFmtId="166" fontId="8" fillId="24" borderId="25" xfId="46" applyNumberFormat="1" applyFont="1" applyFill="1" applyBorder="1" applyAlignment="1">
      <alignment vertical="center"/>
    </xf>
    <xf numFmtId="0" fontId="21" fillId="29" borderId="63" xfId="0" applyFont="1" applyFill="1" applyBorder="1" applyAlignment="1">
      <alignment horizontal="centerContinuous" vertical="center"/>
    </xf>
    <xf numFmtId="0" fontId="8" fillId="28" borderId="6" xfId="0" applyFont="1" applyFill="1" applyBorder="1" applyAlignment="1">
      <alignment horizontal="center" vertical="center"/>
    </xf>
    <xf numFmtId="166" fontId="10" fillId="29" borderId="37" xfId="46" applyNumberFormat="1" applyFont="1" applyFill="1" applyBorder="1" applyAlignment="1">
      <alignment vertical="center"/>
    </xf>
    <xf numFmtId="166" fontId="10" fillId="29" borderId="40" xfId="46" applyNumberFormat="1" applyFont="1" applyFill="1" applyBorder="1" applyAlignment="1">
      <alignment vertical="center"/>
    </xf>
    <xf numFmtId="166" fontId="8" fillId="29" borderId="32" xfId="46" applyNumberFormat="1" applyFont="1" applyFill="1" applyBorder="1" applyAlignment="1">
      <alignment vertical="center"/>
    </xf>
    <xf numFmtId="166" fontId="10" fillId="24" borderId="37" xfId="46" applyNumberFormat="1" applyFont="1" applyFill="1" applyBorder="1" applyAlignment="1">
      <alignment vertical="center"/>
    </xf>
    <xf numFmtId="166" fontId="8" fillId="24" borderId="32" xfId="46" applyNumberFormat="1" applyFont="1" applyFill="1" applyBorder="1" applyAlignment="1">
      <alignment vertical="center"/>
    </xf>
    <xf numFmtId="166" fontId="10" fillId="24" borderId="40" xfId="46" applyNumberFormat="1" applyFont="1" applyFill="1" applyBorder="1" applyAlignment="1">
      <alignment vertical="center"/>
    </xf>
    <xf numFmtId="166" fontId="10" fillId="24" borderId="59" xfId="46" applyNumberFormat="1" applyFont="1" applyFill="1" applyBorder="1" applyAlignment="1">
      <alignment vertical="center"/>
    </xf>
    <xf numFmtId="166" fontId="8" fillId="0" borderId="37" xfId="46" applyNumberFormat="1" applyFont="1" applyFill="1" applyBorder="1" applyAlignment="1">
      <alignment vertical="center"/>
    </xf>
    <xf numFmtId="0" fontId="16" fillId="0" borderId="0" xfId="0" applyFont="1" applyFill="1" applyBorder="1"/>
    <xf numFmtId="0" fontId="11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9" fillId="0" borderId="0" xfId="86" applyFont="1"/>
    <xf numFmtId="0" fontId="28" fillId="0" borderId="80" xfId="86" applyFont="1" applyBorder="1" applyAlignment="1">
      <alignment horizontal="center"/>
    </xf>
    <xf numFmtId="0" fontId="28" fillId="0" borderId="81" xfId="86" applyFont="1" applyBorder="1" applyAlignment="1">
      <alignment horizontal="center"/>
    </xf>
    <xf numFmtId="0" fontId="31" fillId="0" borderId="0" xfId="86" applyFont="1" applyFill="1" applyBorder="1" applyAlignment="1">
      <alignment horizontal="center"/>
    </xf>
    <xf numFmtId="0" fontId="32" fillId="0" borderId="0" xfId="86" applyFont="1"/>
    <xf numFmtId="0" fontId="28" fillId="0" borderId="82" xfId="86" applyFont="1" applyBorder="1" applyAlignment="1">
      <alignment horizontal="center"/>
    </xf>
    <xf numFmtId="0" fontId="28" fillId="0" borderId="10" xfId="86" applyFont="1" applyBorder="1" applyAlignment="1">
      <alignment horizontal="center"/>
    </xf>
    <xf numFmtId="0" fontId="33" fillId="0" borderId="0" xfId="86" applyFont="1" applyFill="1" applyBorder="1"/>
    <xf numFmtId="0" fontId="34" fillId="0" borderId="83" xfId="86" applyFont="1" applyBorder="1" applyAlignment="1">
      <alignment horizontal="center"/>
    </xf>
    <xf numFmtId="0" fontId="34" fillId="0" borderId="45" xfId="86" applyFont="1" applyBorder="1" applyAlignment="1">
      <alignment horizontal="center"/>
    </xf>
    <xf numFmtId="0" fontId="35" fillId="0" borderId="0" xfId="86" applyFont="1"/>
    <xf numFmtId="0" fontId="36" fillId="0" borderId="0" xfId="86" applyFont="1" applyFill="1" applyBorder="1"/>
    <xf numFmtId="0" fontId="29" fillId="0" borderId="24" xfId="86" applyFont="1" applyBorder="1" applyAlignment="1">
      <alignment horizontal="center"/>
    </xf>
    <xf numFmtId="0" fontId="29" fillId="0" borderId="24" xfId="86" applyFont="1" applyBorder="1"/>
    <xf numFmtId="164" fontId="29" fillId="0" borderId="24" xfId="46" applyFont="1" applyBorder="1"/>
    <xf numFmtId="0" fontId="29" fillId="0" borderId="25" xfId="86" applyFont="1" applyBorder="1" applyAlignment="1">
      <alignment horizontal="center"/>
    </xf>
    <xf numFmtId="0" fontId="29" fillId="0" borderId="25" xfId="86" applyFont="1" applyBorder="1"/>
    <xf numFmtId="164" fontId="29" fillId="0" borderId="25" xfId="46" applyFont="1" applyBorder="1"/>
    <xf numFmtId="0" fontId="37" fillId="33" borderId="25" xfId="86" applyFont="1" applyFill="1" applyBorder="1" applyAlignment="1">
      <alignment horizontal="center"/>
    </xf>
    <xf numFmtId="164" fontId="37" fillId="33" borderId="25" xfId="46" applyFont="1" applyFill="1" applyBorder="1"/>
    <xf numFmtId="0" fontId="29" fillId="32" borderId="25" xfId="86" applyFont="1" applyFill="1" applyBorder="1" applyAlignment="1">
      <alignment horizontal="center"/>
    </xf>
    <xf numFmtId="0" fontId="29" fillId="32" borderId="25" xfId="86" applyFont="1" applyFill="1" applyBorder="1"/>
    <xf numFmtId="0" fontId="38" fillId="0" borderId="54" xfId="86" applyFont="1" applyBorder="1" applyAlignment="1">
      <alignment horizontal="center"/>
    </xf>
    <xf numFmtId="0" fontId="38" fillId="0" borderId="29" xfId="86" applyFont="1" applyBorder="1" applyAlignment="1">
      <alignment horizontal="center"/>
    </xf>
    <xf numFmtId="4" fontId="38" fillId="0" borderId="29" xfId="86" applyNumberFormat="1" applyFont="1" applyBorder="1" applyAlignment="1">
      <alignment horizontal="center"/>
    </xf>
    <xf numFmtId="0" fontId="38" fillId="0" borderId="0" xfId="86" applyFont="1" applyBorder="1"/>
    <xf numFmtId="0" fontId="29" fillId="0" borderId="0" xfId="86" applyFont="1" applyAlignment="1">
      <alignment horizontal="center"/>
    </xf>
    <xf numFmtId="0" fontId="29" fillId="0" borderId="0" xfId="86" quotePrefix="1" applyFont="1"/>
    <xf numFmtId="0" fontId="12" fillId="0" borderId="0" xfId="86" applyFont="1" applyFill="1" applyBorder="1" applyAlignment="1">
      <alignment horizontal="center"/>
    </xf>
    <xf numFmtId="0" fontId="12" fillId="28" borderId="84" xfId="86" applyFont="1" applyFill="1" applyBorder="1" applyAlignment="1">
      <alignment horizontal="center"/>
    </xf>
    <xf numFmtId="0" fontId="13" fillId="0" borderId="0" xfId="86" applyFont="1"/>
    <xf numFmtId="166" fontId="17" fillId="34" borderId="85" xfId="46" applyNumberFormat="1" applyFont="1" applyFill="1" applyBorder="1" applyAlignment="1">
      <alignment vertical="center"/>
    </xf>
    <xf numFmtId="166" fontId="17" fillId="31" borderId="46" xfId="46" applyNumberFormat="1" applyFont="1" applyFill="1" applyBorder="1" applyAlignment="1">
      <alignment vertical="center"/>
    </xf>
    <xf numFmtId="166" fontId="8" fillId="0" borderId="76" xfId="46" applyNumberFormat="1" applyFont="1" applyFill="1" applyBorder="1" applyAlignment="1">
      <alignment vertical="center" shrinkToFit="1"/>
    </xf>
    <xf numFmtId="166" fontId="8" fillId="0" borderId="34" xfId="46" applyNumberFormat="1" applyFont="1" applyFill="1" applyBorder="1" applyAlignment="1">
      <alignment vertical="center" shrinkToFit="1"/>
    </xf>
    <xf numFmtId="0" fontId="8" fillId="0" borderId="79" xfId="0" applyFont="1" applyFill="1" applyBorder="1" applyAlignment="1">
      <alignment horizontal="center" vertical="center"/>
    </xf>
    <xf numFmtId="166" fontId="8" fillId="0" borderId="76" xfId="46" applyNumberFormat="1" applyFont="1" applyFill="1" applyBorder="1" applyAlignment="1">
      <alignment vertical="center"/>
    </xf>
    <xf numFmtId="0" fontId="28" fillId="34" borderId="83" xfId="86" applyFont="1" applyFill="1" applyBorder="1" applyAlignment="1">
      <alignment horizontal="centerContinuous"/>
    </xf>
    <xf numFmtId="0" fontId="28" fillId="34" borderId="46" xfId="86" applyFont="1" applyFill="1" applyBorder="1" applyAlignment="1">
      <alignment horizontal="centerContinuous"/>
    </xf>
    <xf numFmtId="0" fontId="28" fillId="34" borderId="48" xfId="86" applyFont="1" applyFill="1" applyBorder="1" applyAlignment="1">
      <alignment horizontal="centerContinuous"/>
    </xf>
    <xf numFmtId="0" fontId="28" fillId="34" borderId="53" xfId="86" applyFont="1" applyFill="1" applyBorder="1" applyAlignment="1">
      <alignment horizontal="centerContinuous"/>
    </xf>
    <xf numFmtId="0" fontId="28" fillId="34" borderId="55" xfId="86" applyFont="1" applyFill="1" applyBorder="1" applyAlignment="1">
      <alignment horizontal="centerContinuous"/>
    </xf>
    <xf numFmtId="0" fontId="28" fillId="34" borderId="62" xfId="86" applyFont="1" applyFill="1" applyBorder="1" applyAlignment="1">
      <alignment horizontal="centerContinuous"/>
    </xf>
    <xf numFmtId="166" fontId="17" fillId="31" borderId="21" xfId="46" applyNumberFormat="1" applyFont="1" applyFill="1" applyBorder="1" applyAlignment="1">
      <alignment vertical="center"/>
    </xf>
    <xf numFmtId="166" fontId="17" fillId="34" borderId="21" xfId="46" applyNumberFormat="1" applyFont="1" applyFill="1" applyBorder="1" applyAlignment="1">
      <alignment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vertical="center"/>
    </xf>
    <xf numFmtId="0" fontId="10" fillId="0" borderId="38" xfId="0" applyFont="1" applyFill="1" applyBorder="1" applyAlignment="1">
      <alignment vertical="center"/>
    </xf>
    <xf numFmtId="0" fontId="8" fillId="24" borderId="86" xfId="0" applyFont="1" applyFill="1" applyBorder="1" applyAlignment="1">
      <alignment horizontal="center" vertical="center"/>
    </xf>
    <xf numFmtId="0" fontId="8" fillId="24" borderId="53" xfId="0" applyFont="1" applyFill="1" applyBorder="1" applyAlignment="1">
      <alignment horizontal="center" vertical="center"/>
    </xf>
    <xf numFmtId="166" fontId="8" fillId="24" borderId="37" xfId="46" applyNumberFormat="1" applyFont="1" applyFill="1" applyBorder="1" applyAlignment="1">
      <alignment vertical="center"/>
    </xf>
    <xf numFmtId="167" fontId="10" fillId="0" borderId="0" xfId="46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166" fontId="17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167" fontId="39" fillId="28" borderId="0" xfId="46" applyNumberFormat="1" applyFont="1" applyFill="1"/>
    <xf numFmtId="166" fontId="10" fillId="0" borderId="74" xfId="46" applyNumberFormat="1" applyFont="1" applyFill="1" applyBorder="1" applyAlignment="1">
      <alignment vertical="center"/>
    </xf>
    <xf numFmtId="166" fontId="10" fillId="0" borderId="75" xfId="46" applyNumberFormat="1" applyFont="1" applyFill="1" applyBorder="1" applyAlignment="1">
      <alignment vertical="center"/>
    </xf>
    <xf numFmtId="166" fontId="8" fillId="0" borderId="74" xfId="46" applyNumberFormat="1" applyFont="1" applyFill="1" applyBorder="1" applyAlignment="1">
      <alignment vertical="center"/>
    </xf>
    <xf numFmtId="0" fontId="8" fillId="0" borderId="48" xfId="0" applyFont="1" applyFill="1" applyBorder="1" applyAlignment="1">
      <alignment horizontal="center" vertical="center"/>
    </xf>
    <xf numFmtId="166" fontId="10" fillId="0" borderId="58" xfId="46" applyNumberFormat="1" applyFont="1" applyFill="1" applyBorder="1" applyAlignment="1">
      <alignment vertical="center"/>
    </xf>
    <xf numFmtId="166" fontId="10" fillId="0" borderId="59" xfId="46" applyNumberFormat="1" applyFont="1" applyFill="1" applyBorder="1" applyAlignment="1">
      <alignment vertical="center"/>
    </xf>
    <xf numFmtId="166" fontId="8" fillId="0" borderId="34" xfId="46" applyNumberFormat="1" applyFont="1" applyFill="1" applyBorder="1" applyAlignment="1">
      <alignment vertical="center"/>
    </xf>
    <xf numFmtId="166" fontId="19" fillId="31" borderId="58" xfId="46" applyNumberFormat="1" applyFont="1" applyFill="1" applyBorder="1" applyAlignment="1">
      <alignment vertical="center"/>
    </xf>
    <xf numFmtId="166" fontId="8" fillId="31" borderId="58" xfId="46" applyNumberFormat="1" applyFont="1" applyFill="1" applyBorder="1" applyAlignment="1">
      <alignment vertical="center"/>
    </xf>
    <xf numFmtId="166" fontId="10" fillId="31" borderId="59" xfId="46" applyNumberFormat="1" applyFont="1" applyFill="1" applyBorder="1" applyAlignment="1">
      <alignment vertical="center"/>
    </xf>
    <xf numFmtId="0" fontId="8" fillId="29" borderId="47" xfId="0" applyFont="1" applyFill="1" applyBorder="1" applyAlignment="1">
      <alignment horizontal="center" vertical="center"/>
    </xf>
    <xf numFmtId="166" fontId="10" fillId="35" borderId="0" xfId="0" applyNumberFormat="1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vertical="center"/>
    </xf>
    <xf numFmtId="0" fontId="8" fillId="28" borderId="51" xfId="0" applyFont="1" applyFill="1" applyBorder="1" applyAlignment="1">
      <alignment horizontal="center" vertical="center"/>
    </xf>
    <xf numFmtId="166" fontId="8" fillId="0" borderId="33" xfId="46" applyNumberFormat="1" applyFont="1" applyFill="1" applyBorder="1" applyAlignment="1">
      <alignment vertical="center"/>
    </xf>
    <xf numFmtId="166" fontId="8" fillId="29" borderId="33" xfId="46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vertical="center"/>
    </xf>
    <xf numFmtId="166" fontId="10" fillId="24" borderId="36" xfId="46" applyNumberFormat="1" applyFont="1" applyFill="1" applyBorder="1" applyAlignment="1">
      <alignment vertical="center"/>
    </xf>
    <xf numFmtId="166" fontId="11" fillId="34" borderId="21" xfId="46" applyNumberFormat="1" applyFont="1" applyFill="1" applyBorder="1" applyAlignment="1">
      <alignment vertical="center"/>
    </xf>
    <xf numFmtId="0" fontId="9" fillId="0" borderId="38" xfId="0" applyFont="1" applyFill="1" applyBorder="1" applyAlignment="1">
      <alignment horizontal="center" vertical="center"/>
    </xf>
    <xf numFmtId="0" fontId="17" fillId="0" borderId="91" xfId="0" applyFont="1" applyFill="1" applyBorder="1" applyAlignment="1">
      <alignment horizontal="left" vertical="center"/>
    </xf>
    <xf numFmtId="166" fontId="10" fillId="24" borderId="75" xfId="46" applyNumberFormat="1" applyFont="1" applyFill="1" applyBorder="1" applyAlignment="1">
      <alignment vertical="center"/>
    </xf>
    <xf numFmtId="166" fontId="10" fillId="24" borderId="38" xfId="46" applyNumberFormat="1" applyFont="1" applyFill="1" applyBorder="1" applyAlignment="1">
      <alignment vertical="center"/>
    </xf>
    <xf numFmtId="166" fontId="10" fillId="24" borderId="39" xfId="46" applyNumberFormat="1" applyFont="1" applyFill="1" applyBorder="1" applyAlignment="1">
      <alignment vertical="center"/>
    </xf>
    <xf numFmtId="166" fontId="10" fillId="0" borderId="40" xfId="46" applyNumberFormat="1" applyFont="1" applyFill="1" applyBorder="1" applyAlignment="1">
      <alignment vertical="center"/>
    </xf>
    <xf numFmtId="164" fontId="10" fillId="0" borderId="0" xfId="46" applyNumberFormat="1" applyFont="1" applyFill="1" applyBorder="1" applyAlignment="1">
      <alignment vertical="center"/>
    </xf>
    <xf numFmtId="0" fontId="78" fillId="36" borderId="50" xfId="0" applyFont="1" applyFill="1" applyBorder="1" applyAlignment="1">
      <alignment horizontal="center"/>
    </xf>
    <xf numFmtId="0" fontId="80" fillId="33" borderId="25" xfId="0" applyFont="1" applyFill="1" applyBorder="1"/>
    <xf numFmtId="0" fontId="78" fillId="36" borderId="25" xfId="0" applyFont="1" applyFill="1" applyBorder="1" applyAlignment="1"/>
    <xf numFmtId="164" fontId="39" fillId="28" borderId="0" xfId="46" applyFont="1" applyFill="1"/>
    <xf numFmtId="164" fontId="38" fillId="0" borderId="29" xfId="46" applyFont="1" applyBorder="1" applyAlignment="1">
      <alignment horizontal="center"/>
    </xf>
    <xf numFmtId="4" fontId="38" fillId="0" borderId="29" xfId="46" applyNumberFormat="1" applyFont="1" applyBorder="1" applyAlignment="1">
      <alignment horizontal="center"/>
    </xf>
    <xf numFmtId="0" fontId="82" fillId="37" borderId="0" xfId="0" applyFont="1" applyFill="1" applyAlignment="1">
      <alignment horizontal="right"/>
    </xf>
    <xf numFmtId="164" fontId="29" fillId="37" borderId="0" xfId="86" applyNumberFormat="1" applyFont="1" applyFill="1"/>
    <xf numFmtId="166" fontId="8" fillId="0" borderId="58" xfId="46" applyNumberFormat="1" applyFont="1" applyFill="1" applyBorder="1" applyAlignment="1">
      <alignment vertical="center"/>
    </xf>
    <xf numFmtId="0" fontId="8" fillId="24" borderId="51" xfId="0" applyFont="1" applyFill="1" applyBorder="1" applyAlignment="1">
      <alignment horizontal="center" vertical="center"/>
    </xf>
    <xf numFmtId="166" fontId="8" fillId="24" borderId="36" xfId="46" applyNumberFormat="1" applyFont="1" applyFill="1" applyBorder="1" applyAlignment="1">
      <alignment vertical="center"/>
    </xf>
    <xf numFmtId="166" fontId="8" fillId="24" borderId="33" xfId="46" applyNumberFormat="1" applyFont="1" applyFill="1" applyBorder="1" applyAlignment="1">
      <alignment vertical="center"/>
    </xf>
    <xf numFmtId="164" fontId="39" fillId="0" borderId="0" xfId="46" applyFont="1" applyFill="1"/>
    <xf numFmtId="164" fontId="3" fillId="35" borderId="0" xfId="86" applyNumberFormat="1" applyFont="1" applyFill="1" applyAlignment="1">
      <alignment vertical="center"/>
    </xf>
    <xf numFmtId="0" fontId="30" fillId="0" borderId="53" xfId="86" applyFont="1" applyBorder="1" applyAlignment="1">
      <alignment horizontal="centerContinuous"/>
    </xf>
    <xf numFmtId="0" fontId="30" fillId="0" borderId="55" xfId="86" applyFont="1" applyBorder="1" applyAlignment="1">
      <alignment horizontal="centerContinuous"/>
    </xf>
    <xf numFmtId="164" fontId="29" fillId="0" borderId="0" xfId="86" applyNumberFormat="1" applyFont="1"/>
    <xf numFmtId="164" fontId="10" fillId="0" borderId="0" xfId="46" applyFont="1" applyFill="1" applyBorder="1" applyAlignment="1">
      <alignment vertical="center"/>
    </xf>
    <xf numFmtId="0" fontId="17" fillId="0" borderId="29" xfId="0" applyFont="1" applyFill="1" applyBorder="1" applyAlignment="1">
      <alignment horizontal="left" vertical="center"/>
    </xf>
    <xf numFmtId="0" fontId="10" fillId="0" borderId="74" xfId="0" applyFont="1" applyFill="1" applyBorder="1" applyAlignment="1">
      <alignment horizontal="center" vertical="center"/>
    </xf>
    <xf numFmtId="0" fontId="10" fillId="0" borderId="93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horizontal="center" vertical="center"/>
    </xf>
    <xf numFmtId="0" fontId="9" fillId="38" borderId="26" xfId="0" applyFont="1" applyFill="1" applyBorder="1" applyAlignment="1">
      <alignment horizontal="center" vertical="center"/>
    </xf>
    <xf numFmtId="0" fontId="10" fillId="38" borderId="26" xfId="0" applyFont="1" applyFill="1" applyBorder="1" applyAlignment="1">
      <alignment vertical="center"/>
    </xf>
    <xf numFmtId="0" fontId="4" fillId="31" borderId="87" xfId="0" applyFont="1" applyFill="1" applyBorder="1" applyAlignment="1">
      <alignment horizontal="center" vertical="center"/>
    </xf>
    <xf numFmtId="0" fontId="4" fillId="31" borderId="30" xfId="0" applyFont="1" applyFill="1" applyBorder="1" applyAlignment="1">
      <alignment horizontal="center" vertical="center"/>
    </xf>
    <xf numFmtId="0" fontId="4" fillId="31" borderId="88" xfId="0" applyFont="1" applyFill="1" applyBorder="1" applyAlignment="1">
      <alignment horizontal="center" vertical="center"/>
    </xf>
    <xf numFmtId="0" fontId="5" fillId="28" borderId="0" xfId="0" quotePrefix="1" applyFont="1" applyFill="1"/>
    <xf numFmtId="38" fontId="6" fillId="29" borderId="53" xfId="46" applyNumberFormat="1" applyFont="1" applyFill="1" applyBorder="1" applyAlignment="1">
      <alignment horizontal="center"/>
    </xf>
    <xf numFmtId="38" fontId="6" fillId="29" borderId="55" xfId="46" applyNumberFormat="1" applyFont="1" applyFill="1" applyBorder="1" applyAlignment="1">
      <alignment horizontal="center"/>
    </xf>
    <xf numFmtId="0" fontId="6" fillId="29" borderId="89" xfId="0" applyFont="1" applyFill="1" applyBorder="1" applyAlignment="1">
      <alignment horizontal="center"/>
    </xf>
    <xf numFmtId="0" fontId="6" fillId="29" borderId="56" xfId="0" applyFont="1" applyFill="1" applyBorder="1" applyAlignment="1">
      <alignment horizontal="center"/>
    </xf>
    <xf numFmtId="0" fontId="6" fillId="29" borderId="57" xfId="0" applyFont="1" applyFill="1" applyBorder="1" applyAlignment="1">
      <alignment horizontal="center"/>
    </xf>
    <xf numFmtId="38" fontId="6" fillId="29" borderId="62" xfId="46" applyNumberFormat="1" applyFont="1" applyFill="1" applyBorder="1" applyAlignment="1">
      <alignment horizontal="center"/>
    </xf>
    <xf numFmtId="0" fontId="6" fillId="24" borderId="89" xfId="0" applyFont="1" applyFill="1" applyBorder="1" applyAlignment="1">
      <alignment horizontal="center"/>
    </xf>
    <xf numFmtId="0" fontId="6" fillId="24" borderId="57" xfId="0" applyFont="1" applyFill="1" applyBorder="1" applyAlignment="1">
      <alignment horizontal="center"/>
    </xf>
    <xf numFmtId="0" fontId="6" fillId="29" borderId="90" xfId="0" applyFont="1" applyFill="1" applyBorder="1" applyAlignment="1">
      <alignment horizontal="center"/>
    </xf>
    <xf numFmtId="0" fontId="6" fillId="28" borderId="18" xfId="0" applyFont="1" applyFill="1" applyBorder="1" applyAlignment="1">
      <alignment horizontal="center" vertical="center" textRotation="90"/>
    </xf>
    <xf numFmtId="0" fontId="0" fillId="0" borderId="0" xfId="0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6" fillId="28" borderId="15" xfId="0" applyFont="1" applyFill="1" applyBorder="1" applyAlignment="1">
      <alignment horizontal="center" vertical="center"/>
    </xf>
    <xf numFmtId="0" fontId="6" fillId="28" borderId="16" xfId="0" applyFont="1" applyFill="1" applyBorder="1" applyAlignment="1">
      <alignment horizontal="center" vertical="center"/>
    </xf>
    <xf numFmtId="0" fontId="6" fillId="28" borderId="17" xfId="0" applyFont="1" applyFill="1" applyBorder="1" applyAlignment="1">
      <alignment horizontal="center" vertical="center"/>
    </xf>
    <xf numFmtId="0" fontId="6" fillId="28" borderId="18" xfId="0" applyFont="1" applyFill="1" applyBorder="1" applyAlignment="1">
      <alignment horizontal="center" vertical="center"/>
    </xf>
    <xf numFmtId="0" fontId="6" fillId="28" borderId="0" xfId="0" applyFont="1" applyFill="1" applyBorder="1" applyAlignment="1">
      <alignment horizontal="center" vertical="center"/>
    </xf>
    <xf numFmtId="0" fontId="6" fillId="28" borderId="19" xfId="0" applyFont="1" applyFill="1" applyBorder="1" applyAlignment="1">
      <alignment horizontal="center" vertical="center"/>
    </xf>
    <xf numFmtId="0" fontId="21" fillId="29" borderId="44" xfId="0" applyFont="1" applyFill="1" applyBorder="1" applyAlignment="1">
      <alignment horizontal="center" vertical="center"/>
    </xf>
    <xf numFmtId="0" fontId="21" fillId="29" borderId="46" xfId="0" applyFont="1" applyFill="1" applyBorder="1" applyAlignment="1">
      <alignment horizontal="center" vertical="center"/>
    </xf>
    <xf numFmtId="0" fontId="21" fillId="29" borderId="89" xfId="0" applyFont="1" applyFill="1" applyBorder="1" applyAlignment="1">
      <alignment horizontal="center" vertical="center"/>
    </xf>
    <xf numFmtId="0" fontId="21" fillId="29" borderId="56" xfId="0" applyFont="1" applyFill="1" applyBorder="1" applyAlignment="1">
      <alignment horizontal="center" vertical="center"/>
    </xf>
    <xf numFmtId="0" fontId="21" fillId="29" borderId="57" xfId="0" applyFont="1" applyFill="1" applyBorder="1" applyAlignment="1">
      <alignment horizontal="center" vertical="center"/>
    </xf>
    <xf numFmtId="0" fontId="21" fillId="0" borderId="77" xfId="0" applyFont="1" applyFill="1" applyBorder="1" applyAlignment="1">
      <alignment horizontal="center" vertical="center"/>
    </xf>
    <xf numFmtId="0" fontId="21" fillId="0" borderId="55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0" fontId="21" fillId="0" borderId="56" xfId="0" applyFont="1" applyFill="1" applyBorder="1" applyAlignment="1">
      <alignment horizontal="center" vertical="center"/>
    </xf>
    <xf numFmtId="0" fontId="21" fillId="0" borderId="57" xfId="0" applyFont="1" applyFill="1" applyBorder="1" applyAlignment="1">
      <alignment horizontal="center" vertical="center"/>
    </xf>
    <xf numFmtId="0" fontId="21" fillId="29" borderId="77" xfId="0" applyFont="1" applyFill="1" applyBorder="1" applyAlignment="1">
      <alignment horizontal="center" vertical="center"/>
    </xf>
    <xf numFmtId="0" fontId="21" fillId="29" borderId="55" xfId="0" applyFont="1" applyFill="1" applyBorder="1" applyAlignment="1">
      <alignment horizontal="center" vertical="center"/>
    </xf>
    <xf numFmtId="0" fontId="21" fillId="29" borderId="52" xfId="0" applyFont="1" applyFill="1" applyBorder="1" applyAlignment="1">
      <alignment horizontal="center" vertical="center"/>
    </xf>
    <xf numFmtId="0" fontId="21" fillId="0" borderId="62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center" vertical="center"/>
    </xf>
    <xf numFmtId="0" fontId="21" fillId="24" borderId="77" xfId="0" applyFont="1" applyFill="1" applyBorder="1" applyAlignment="1">
      <alignment horizontal="center" vertical="center"/>
    </xf>
    <xf numFmtId="0" fontId="21" fillId="24" borderId="55" xfId="0" applyFont="1" applyFill="1" applyBorder="1" applyAlignment="1">
      <alignment horizontal="center" vertical="center"/>
    </xf>
    <xf numFmtId="0" fontId="21" fillId="24" borderId="89" xfId="0" applyFont="1" applyFill="1" applyBorder="1" applyAlignment="1">
      <alignment horizontal="center" vertical="center"/>
    </xf>
    <xf numFmtId="0" fontId="21" fillId="24" borderId="56" xfId="0" applyFont="1" applyFill="1" applyBorder="1" applyAlignment="1">
      <alignment horizontal="center" vertical="center"/>
    </xf>
    <xf numFmtId="0" fontId="21" fillId="0" borderId="90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51" xfId="0" applyFont="1" applyFill="1" applyBorder="1" applyAlignment="1">
      <alignment horizontal="center" vertical="center"/>
    </xf>
    <xf numFmtId="0" fontId="21" fillId="24" borderId="52" xfId="0" applyFont="1" applyFill="1" applyBorder="1" applyAlignment="1">
      <alignment horizontal="center" vertical="center"/>
    </xf>
    <xf numFmtId="0" fontId="21" fillId="29" borderId="92" xfId="0" applyFont="1" applyFill="1" applyBorder="1" applyAlignment="1">
      <alignment horizontal="center" vertical="center"/>
    </xf>
    <xf numFmtId="0" fontId="18" fillId="0" borderId="87" xfId="0" applyFont="1" applyFill="1" applyBorder="1" applyAlignment="1">
      <alignment horizontal="center" vertical="center"/>
    </xf>
    <xf numFmtId="0" fontId="21" fillId="24" borderId="57" xfId="0" applyFont="1" applyFill="1" applyBorder="1" applyAlignment="1">
      <alignment horizontal="center" vertical="center"/>
    </xf>
  </cellXfs>
  <cellStyles count="10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/>
    <cellStyle name="20% - ส่วนที่ถูกเน้น2" xfId="8"/>
    <cellStyle name="20% - ส่วนที่ถูกเน้น3" xfId="9"/>
    <cellStyle name="20% - ส่วนที่ถูกเน้น4" xfId="10"/>
    <cellStyle name="20% - ส่วนที่ถูกเน้น5" xfId="11"/>
    <cellStyle name="20% - ส่วนที่ถูกเน้น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/>
    <cellStyle name="40% - ส่วนที่ถูกเน้น2" xfId="20"/>
    <cellStyle name="40% - ส่วนที่ถูกเน้น3" xfId="21"/>
    <cellStyle name="40% - ส่วนที่ถูกเน้น4" xfId="22"/>
    <cellStyle name="40% - ส่วนที่ถูกเน้น5" xfId="23"/>
    <cellStyle name="40% - ส่วนที่ถูกเน้น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/>
    <cellStyle name="60% - ส่วนที่ถูกเน้น2" xfId="32"/>
    <cellStyle name="60% - ส่วนที่ถูกเน้น3" xfId="33"/>
    <cellStyle name="60% - ส่วนที่ถูกเน้น4" xfId="34"/>
    <cellStyle name="60% - ส่วนที่ถูกเน้น5" xfId="35"/>
    <cellStyle name="60% - ส่วนที่ถูกเน้น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zerodec" xfId="47"/>
    <cellStyle name="Currency1" xfId="48"/>
    <cellStyle name="Dezimal [0]_OPTIMIR1 (deutsch)" xfId="49"/>
    <cellStyle name="Dezimal_OPTIMIR1 (deutsch)" xfId="50"/>
    <cellStyle name="Dollar (zero dec)" xfId="51"/>
    <cellStyle name="Explanatory Text" xfId="52" builtinId="53" customBuiltin="1"/>
    <cellStyle name="Good" xfId="53" builtinId="26" customBuiltin="1"/>
    <cellStyle name="Grey" xfId="54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Input" xfId="59" builtinId="20" customBuiltin="1"/>
    <cellStyle name="Input [yellow]" xfId="60"/>
    <cellStyle name="Linked Cell" xfId="61" builtinId="24" customBuiltin="1"/>
    <cellStyle name="Neutral" xfId="62" builtinId="28" customBuiltin="1"/>
    <cellStyle name="no dec" xfId="63"/>
    <cellStyle name="Normal" xfId="0" builtinId="0"/>
    <cellStyle name="Normal - Style1" xfId="64"/>
    <cellStyle name="Note" xfId="65" builtinId="10" customBuiltin="1"/>
    <cellStyle name="Output" xfId="66" builtinId="21" customBuiltin="1"/>
    <cellStyle name="Percent" xfId="67" builtinId="5"/>
    <cellStyle name="Percent [2]" xfId="68"/>
    <cellStyle name="Quantity" xfId="69"/>
    <cellStyle name="Standard_OPTIMIR1 (deutsch)" xfId="70"/>
    <cellStyle name="Style 1" xfId="71"/>
    <cellStyle name="Title" xfId="72" builtinId="15" customBuiltin="1"/>
    <cellStyle name="Total" xfId="73" builtinId="25" customBuiltin="1"/>
    <cellStyle name="Warning Text" xfId="74" builtinId="11" customBuiltin="1"/>
    <cellStyle name="Wไhrung [0]_OPTIMIR1 (deutsch)" xfId="75"/>
    <cellStyle name="Wไhrung_OPTIMIR1 (deutsch)" xfId="76"/>
    <cellStyle name="การคำนวณ" xfId="81"/>
    <cellStyle name="ข้อความเตือน" xfId="82"/>
    <cellStyle name="ข้อความอธิบาย" xfId="83"/>
    <cellStyle name="ชื่อเรื่อง" xfId="84"/>
    <cellStyle name="เซลล์ตรวจสอบ" xfId="77"/>
    <cellStyle name="เซลล์ที่มีการเชื่อมโยง" xfId="78"/>
    <cellStyle name="ดี" xfId="85"/>
    <cellStyle name="ปกติ_2008  DDS  Expense" xfId="86"/>
    <cellStyle name="ป้อนค่า" xfId="87"/>
    <cellStyle name="ปานกลาง" xfId="88"/>
    <cellStyle name="ผลรวม" xfId="89"/>
    <cellStyle name="แย่" xfId="79"/>
    <cellStyle name="ลักษณะ 1" xfId="90"/>
    <cellStyle name="ส่วนที่ถูกเน้น1" xfId="91"/>
    <cellStyle name="ส่วนที่ถูกเน้น2" xfId="92"/>
    <cellStyle name="ส่วนที่ถูกเน้น3" xfId="93"/>
    <cellStyle name="ส่วนที่ถูกเน้น4" xfId="94"/>
    <cellStyle name="ส่วนที่ถูกเน้น5" xfId="95"/>
    <cellStyle name="ส่วนที่ถูกเน้น6" xfId="96"/>
    <cellStyle name="แสดงผล" xfId="80"/>
    <cellStyle name="หมายเหตุ" xfId="97"/>
    <cellStyle name="หัวเรื่อง 1" xfId="98"/>
    <cellStyle name="หัวเรื่อง 2" xfId="99"/>
    <cellStyle name="หัวเรื่อง 3" xfId="100"/>
    <cellStyle name="หัวเรื่อง 4" xfId="101"/>
    <cellStyle name="桁区切り [0.00]_ana 11'05" xfId="102"/>
    <cellStyle name="桁区切り_Packaging cost" xfId="103"/>
    <cellStyle name="標準_07-11 Buget DDS Man Power" xfId="10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DDD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23553" name="AutoShape 1">
          <a:extLst>
            <a:ext uri="{FF2B5EF4-FFF2-40B4-BE49-F238E27FC236}">
              <a16:creationId xmlns:a16="http://schemas.microsoft.com/office/drawing/2014/main" id="{00000000-0008-0000-0000-0000015C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D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  <cell r="D36">
            <v>0</v>
          </cell>
          <cell r="E36">
            <v>0</v>
          </cell>
          <cell r="F36">
            <v>0</v>
          </cell>
          <cell r="G36">
            <v>2200</v>
          </cell>
          <cell r="H36">
            <v>7000</v>
          </cell>
          <cell r="I36">
            <v>13200</v>
          </cell>
        </row>
        <row r="37">
          <cell r="C37">
            <v>161711.76</v>
          </cell>
          <cell r="D37">
            <v>0</v>
          </cell>
          <cell r="E37">
            <v>0</v>
          </cell>
          <cell r="F37">
            <v>136161.25</v>
          </cell>
          <cell r="G37">
            <v>140534.60999999999</v>
          </cell>
          <cell r="H37">
            <v>452898.42</v>
          </cell>
          <cell r="I37">
            <v>891306.04</v>
          </cell>
        </row>
        <row r="38">
          <cell r="C38">
            <v>24378.48</v>
          </cell>
          <cell r="D38">
            <v>0</v>
          </cell>
          <cell r="E38">
            <v>0</v>
          </cell>
          <cell r="F38">
            <v>530</v>
          </cell>
          <cell r="G38">
            <v>15385.86</v>
          </cell>
          <cell r="H38">
            <v>58659.13</v>
          </cell>
          <cell r="I38">
            <v>98953.47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C41">
            <v>26229.97</v>
          </cell>
          <cell r="D41">
            <v>0</v>
          </cell>
          <cell r="E41">
            <v>0</v>
          </cell>
          <cell r="F41">
            <v>0</v>
          </cell>
          <cell r="G41">
            <v>19672.48</v>
          </cell>
          <cell r="H41">
            <v>75611.17</v>
          </cell>
          <cell r="I41">
            <v>121513.62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>
            <v>6784</v>
          </cell>
          <cell r="D43">
            <v>0</v>
          </cell>
          <cell r="E43">
            <v>0</v>
          </cell>
          <cell r="F43">
            <v>21276</v>
          </cell>
          <cell r="G43">
            <v>22817</v>
          </cell>
          <cell r="H43">
            <v>52295</v>
          </cell>
          <cell r="I43">
            <v>103172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82793.69</v>
          </cell>
          <cell r="G48">
            <v>234882.1</v>
          </cell>
          <cell r="H48">
            <v>897231.64</v>
          </cell>
          <cell r="I48">
            <v>1214907.43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293497.3</v>
          </cell>
          <cell r="H49">
            <v>1301596.7</v>
          </cell>
          <cell r="I49">
            <v>1595094</v>
          </cell>
        </row>
        <row r="50">
          <cell r="C50">
            <v>41057.64</v>
          </cell>
          <cell r="D50">
            <v>0</v>
          </cell>
          <cell r="E50">
            <v>0</v>
          </cell>
          <cell r="F50">
            <v>0</v>
          </cell>
          <cell r="G50">
            <v>30793.23</v>
          </cell>
          <cell r="H50">
            <v>118040.71</v>
          </cell>
          <cell r="I50">
            <v>189891.58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C52">
            <v>63409.82</v>
          </cell>
          <cell r="D52">
            <v>0</v>
          </cell>
          <cell r="E52">
            <v>0</v>
          </cell>
          <cell r="F52">
            <v>5656.43</v>
          </cell>
          <cell r="G52">
            <v>15972.97</v>
          </cell>
          <cell r="H52">
            <v>60902.99</v>
          </cell>
          <cell r="I52">
            <v>145942.21</v>
          </cell>
        </row>
        <row r="53">
          <cell r="C53">
            <v>52652.38</v>
          </cell>
          <cell r="D53">
            <v>0</v>
          </cell>
          <cell r="E53">
            <v>0</v>
          </cell>
          <cell r="F53">
            <v>4863.2</v>
          </cell>
          <cell r="G53">
            <v>19756.8</v>
          </cell>
          <cell r="H53">
            <v>154591.65</v>
          </cell>
          <cell r="I53">
            <v>231864.03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683483.68</v>
          </cell>
          <cell r="G54">
            <v>1939613.09</v>
          </cell>
          <cell r="H54">
            <v>7410808.2199999997</v>
          </cell>
          <cell r="I54">
            <v>10033904.99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7934.85</v>
          </cell>
          <cell r="G58">
            <v>22510.82</v>
          </cell>
          <cell r="H58">
            <v>96437.71</v>
          </cell>
          <cell r="I58">
            <v>126883.38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C73">
            <v>24157.02</v>
          </cell>
          <cell r="D73">
            <v>0</v>
          </cell>
          <cell r="E73">
            <v>0</v>
          </cell>
          <cell r="F73">
            <v>2154.91</v>
          </cell>
          <cell r="G73">
            <v>6085.17</v>
          </cell>
          <cell r="H73">
            <v>23202</v>
          </cell>
          <cell r="I73">
            <v>55599.1</v>
          </cell>
        </row>
        <row r="74">
          <cell r="C74">
            <v>280146</v>
          </cell>
          <cell r="D74">
            <v>0</v>
          </cell>
          <cell r="E74">
            <v>0</v>
          </cell>
          <cell r="F74">
            <v>0</v>
          </cell>
          <cell r="G74">
            <v>194847.81</v>
          </cell>
          <cell r="H74">
            <v>797579.86</v>
          </cell>
          <cell r="I74">
            <v>1272573.67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C86">
            <v>14315.45</v>
          </cell>
          <cell r="D86">
            <v>0</v>
          </cell>
          <cell r="E86">
            <v>0</v>
          </cell>
          <cell r="F86">
            <v>1277</v>
          </cell>
          <cell r="G86">
            <v>3606.07</v>
          </cell>
          <cell r="H86">
            <v>13749.51</v>
          </cell>
          <cell r="I86">
            <v>32948.03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8">
          <cell r="C98">
            <v>698842.52</v>
          </cell>
          <cell r="D98">
            <v>0</v>
          </cell>
          <cell r="E98">
            <v>0</v>
          </cell>
          <cell r="F98">
            <v>946131.01</v>
          </cell>
          <cell r="G98">
            <v>2962175.31</v>
          </cell>
          <cell r="H98">
            <v>11520604.710000001</v>
          </cell>
          <cell r="I98">
            <v>16127753.550000001</v>
          </cell>
        </row>
      </sheetData>
      <sheetData sheetId="18">
        <row r="36">
          <cell r="C36">
            <v>8200</v>
          </cell>
          <cell r="D36">
            <v>5700</v>
          </cell>
          <cell r="E36">
            <v>13700</v>
          </cell>
          <cell r="F36">
            <v>0</v>
          </cell>
          <cell r="G36">
            <v>0</v>
          </cell>
          <cell r="H36">
            <v>10480</v>
          </cell>
          <cell r="I36">
            <v>38080</v>
          </cell>
          <cell r="J36">
            <v>51280</v>
          </cell>
        </row>
        <row r="37">
          <cell r="C37">
            <v>413864.48</v>
          </cell>
          <cell r="D37">
            <v>295867.65999999997</v>
          </cell>
          <cell r="E37">
            <v>428928.36</v>
          </cell>
          <cell r="F37">
            <v>-32.44</v>
          </cell>
          <cell r="G37">
            <v>0</v>
          </cell>
          <cell r="H37">
            <v>468260.33</v>
          </cell>
          <cell r="I37">
            <v>1606888.39</v>
          </cell>
          <cell r="J37">
            <v>2498194.4300000002</v>
          </cell>
        </row>
        <row r="38">
          <cell r="C38">
            <v>54018.51</v>
          </cell>
          <cell r="D38">
            <v>33384.03</v>
          </cell>
          <cell r="E38">
            <v>76540.990000000005</v>
          </cell>
          <cell r="F38">
            <v>0</v>
          </cell>
          <cell r="G38">
            <v>0</v>
          </cell>
          <cell r="H38">
            <v>0</v>
          </cell>
          <cell r="I38">
            <v>163943.53</v>
          </cell>
          <cell r="J38">
            <v>262897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68853.67</v>
          </cell>
          <cell r="D41">
            <v>42623.7</v>
          </cell>
          <cell r="E41">
            <v>95083.65</v>
          </cell>
          <cell r="F41">
            <v>0</v>
          </cell>
          <cell r="G41">
            <v>0</v>
          </cell>
          <cell r="H41">
            <v>667768.76</v>
          </cell>
          <cell r="I41">
            <v>874329.78</v>
          </cell>
          <cell r="J41">
            <v>995843.4</v>
          </cell>
        </row>
        <row r="42">
          <cell r="C42">
            <v>0</v>
          </cell>
          <cell r="D42">
            <v>96800</v>
          </cell>
          <cell r="E42">
            <v>434035.88</v>
          </cell>
          <cell r="F42">
            <v>0</v>
          </cell>
          <cell r="G42">
            <v>0</v>
          </cell>
          <cell r="H42">
            <v>0</v>
          </cell>
          <cell r="I42">
            <v>530835.88</v>
          </cell>
          <cell r="J42">
            <v>530835.88</v>
          </cell>
        </row>
        <row r="43">
          <cell r="C43">
            <v>82112</v>
          </cell>
          <cell r="D43">
            <v>62624</v>
          </cell>
          <cell r="E43">
            <v>49119</v>
          </cell>
          <cell r="F43">
            <v>0</v>
          </cell>
          <cell r="G43">
            <v>0</v>
          </cell>
          <cell r="H43">
            <v>11316</v>
          </cell>
          <cell r="I43">
            <v>205171</v>
          </cell>
          <cell r="J43">
            <v>308343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756842.34</v>
          </cell>
          <cell r="D48">
            <v>493612.39</v>
          </cell>
          <cell r="E48">
            <v>1871857.39</v>
          </cell>
          <cell r="F48">
            <v>162437.63</v>
          </cell>
          <cell r="G48">
            <v>0</v>
          </cell>
          <cell r="H48">
            <v>66980</v>
          </cell>
          <cell r="I48">
            <v>3351729.75</v>
          </cell>
          <cell r="J48">
            <v>4566637.18</v>
          </cell>
        </row>
        <row r="49">
          <cell r="C49">
            <v>1060737.51</v>
          </cell>
          <cell r="D49">
            <v>806585.86</v>
          </cell>
          <cell r="E49">
            <v>1500983.45</v>
          </cell>
          <cell r="F49">
            <v>353579.17</v>
          </cell>
          <cell r="G49">
            <v>0</v>
          </cell>
          <cell r="H49">
            <v>0</v>
          </cell>
          <cell r="I49">
            <v>3721885.99</v>
          </cell>
          <cell r="J49">
            <v>5316979.99</v>
          </cell>
        </row>
        <row r="50">
          <cell r="C50">
            <v>107776.3</v>
          </cell>
          <cell r="D50">
            <v>66718.66</v>
          </cell>
          <cell r="E50">
            <v>148833.94</v>
          </cell>
          <cell r="F50">
            <v>0</v>
          </cell>
          <cell r="G50">
            <v>0</v>
          </cell>
          <cell r="H50">
            <v>0</v>
          </cell>
          <cell r="I50">
            <v>323328.90000000002</v>
          </cell>
          <cell r="J50">
            <v>513220.48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516772.23</v>
          </cell>
          <cell r="I51">
            <v>516772.23</v>
          </cell>
          <cell r="J51">
            <v>516772.23</v>
          </cell>
        </row>
        <row r="52">
          <cell r="C52">
            <v>37891.620000000003</v>
          </cell>
          <cell r="D52">
            <v>33552.89</v>
          </cell>
          <cell r="E52">
            <v>95452.18</v>
          </cell>
          <cell r="F52">
            <v>8548.92</v>
          </cell>
          <cell r="G52">
            <v>0</v>
          </cell>
          <cell r="H52">
            <v>0</v>
          </cell>
          <cell r="I52">
            <v>175445.61</v>
          </cell>
          <cell r="J52">
            <v>321387.82</v>
          </cell>
        </row>
        <row r="53">
          <cell r="C53">
            <v>117397.72</v>
          </cell>
          <cell r="D53">
            <v>120378.21</v>
          </cell>
          <cell r="E53">
            <v>-562735.94999999995</v>
          </cell>
          <cell r="F53">
            <v>1459522.22</v>
          </cell>
          <cell r="G53">
            <v>0</v>
          </cell>
          <cell r="H53">
            <v>0</v>
          </cell>
          <cell r="I53">
            <v>1134562.2</v>
          </cell>
          <cell r="J53">
            <v>1366426.23</v>
          </cell>
        </row>
        <row r="54">
          <cell r="C54">
            <v>5764125.1200000001</v>
          </cell>
          <cell r="D54">
            <v>4077367.09</v>
          </cell>
          <cell r="E54">
            <v>15463019.73</v>
          </cell>
          <cell r="F54">
            <v>1343656.83</v>
          </cell>
          <cell r="G54">
            <v>0</v>
          </cell>
          <cell r="H54">
            <v>0</v>
          </cell>
          <cell r="I54">
            <v>26648168.77</v>
          </cell>
          <cell r="J54">
            <v>36682073.759999998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191374.45</v>
          </cell>
          <cell r="I56">
            <v>191374.45</v>
          </cell>
          <cell r="J56">
            <v>191374.45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C58">
            <v>72534.87</v>
          </cell>
          <cell r="D58">
            <v>47307.22</v>
          </cell>
          <cell r="E58">
            <v>185430.58</v>
          </cell>
          <cell r="F58">
            <v>15567.83</v>
          </cell>
          <cell r="G58">
            <v>0</v>
          </cell>
          <cell r="H58">
            <v>236363.46</v>
          </cell>
          <cell r="I58">
            <v>557203.96</v>
          </cell>
          <cell r="J58">
            <v>684087.34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10405.030000000001</v>
          </cell>
          <cell r="I59">
            <v>10405.030000000001</v>
          </cell>
          <cell r="J59">
            <v>10405.030000000001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53457.58</v>
          </cell>
          <cell r="I60">
            <v>53457.58</v>
          </cell>
          <cell r="J60">
            <v>53457.58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5997.36</v>
          </cell>
          <cell r="I68">
            <v>5997.36</v>
          </cell>
          <cell r="J68">
            <v>5997.36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51569.37</v>
          </cell>
          <cell r="I70">
            <v>51569.37</v>
          </cell>
          <cell r="J70">
            <v>51569.37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C73">
            <v>14435.44</v>
          </cell>
          <cell r="D73">
            <v>12782.53</v>
          </cell>
          <cell r="E73">
            <v>36364.089999999997</v>
          </cell>
          <cell r="F73">
            <v>3256.84</v>
          </cell>
          <cell r="G73">
            <v>0</v>
          </cell>
          <cell r="H73">
            <v>0</v>
          </cell>
          <cell r="I73">
            <v>66838.899999999994</v>
          </cell>
          <cell r="J73">
            <v>122438</v>
          </cell>
        </row>
        <row r="74">
          <cell r="C74">
            <v>725661.78</v>
          </cell>
          <cell r="D74">
            <v>438616.66</v>
          </cell>
          <cell r="E74">
            <v>1027341.41</v>
          </cell>
          <cell r="F74">
            <v>0</v>
          </cell>
          <cell r="G74">
            <v>0</v>
          </cell>
          <cell r="H74">
            <v>234151.89</v>
          </cell>
          <cell r="I74">
            <v>2425771.7400000002</v>
          </cell>
          <cell r="J74">
            <v>3698345.41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145200</v>
          </cell>
          <cell r="I78">
            <v>145200</v>
          </cell>
          <cell r="J78">
            <v>145200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69472.37</v>
          </cell>
          <cell r="I79">
            <v>69472.37</v>
          </cell>
          <cell r="J79">
            <v>69472.37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56393</v>
          </cell>
          <cell r="I80">
            <v>56393</v>
          </cell>
          <cell r="J80">
            <v>56393</v>
          </cell>
        </row>
        <row r="81">
          <cell r="C81">
            <v>0</v>
          </cell>
          <cell r="D81">
            <v>0</v>
          </cell>
          <cell r="E81">
            <v>8000</v>
          </cell>
          <cell r="F81">
            <v>0</v>
          </cell>
          <cell r="G81">
            <v>0</v>
          </cell>
          <cell r="H81">
            <v>8166.67</v>
          </cell>
          <cell r="I81">
            <v>16166.67</v>
          </cell>
          <cell r="J81">
            <v>16166.67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73743.53</v>
          </cell>
          <cell r="I82">
            <v>73743.53</v>
          </cell>
          <cell r="J82">
            <v>73743.53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107331.2</v>
          </cell>
          <cell r="I84">
            <v>107331.2</v>
          </cell>
          <cell r="J84">
            <v>107331.2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135007.76999999999</v>
          </cell>
          <cell r="I85">
            <v>135007.76999999999</v>
          </cell>
          <cell r="J85">
            <v>135007.76999999999</v>
          </cell>
        </row>
        <row r="86">
          <cell r="C86">
            <v>8554.44</v>
          </cell>
          <cell r="D86">
            <v>7574.93</v>
          </cell>
          <cell r="E86">
            <v>21549.360000000001</v>
          </cell>
          <cell r="F86">
            <v>1930</v>
          </cell>
          <cell r="G86">
            <v>0</v>
          </cell>
          <cell r="H86">
            <v>66520.179999999993</v>
          </cell>
          <cell r="I86">
            <v>106128.91</v>
          </cell>
          <cell r="J86">
            <v>139076.94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1380</v>
          </cell>
          <cell r="I87">
            <v>1380</v>
          </cell>
          <cell r="J87">
            <v>1380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2070</v>
          </cell>
          <cell r="I88">
            <v>2070</v>
          </cell>
          <cell r="J88">
            <v>2070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116685.26</v>
          </cell>
          <cell r="I89">
            <v>116685.26</v>
          </cell>
          <cell r="J89">
            <v>116685.26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20800</v>
          </cell>
          <cell r="I90">
            <v>20800</v>
          </cell>
          <cell r="J90">
            <v>20800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C92">
            <v>0</v>
          </cell>
          <cell r="D92">
            <v>0</v>
          </cell>
          <cell r="E92">
            <v>5417</v>
          </cell>
          <cell r="F92">
            <v>0</v>
          </cell>
          <cell r="G92">
            <v>0</v>
          </cell>
          <cell r="H92">
            <v>0</v>
          </cell>
          <cell r="I92">
            <v>5417</v>
          </cell>
          <cell r="J92">
            <v>5417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C95" t="str">
            <v>R                  0.00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344387.71</v>
          </cell>
          <cell r="I95">
            <v>344387.71</v>
          </cell>
          <cell r="J95">
            <v>344387.71</v>
          </cell>
        </row>
        <row r="98">
          <cell r="C98">
            <v>9293005.8000000007</v>
          </cell>
          <cell r="D98">
            <v>6641495.8300000001</v>
          </cell>
          <cell r="E98">
            <v>20898921.059999999</v>
          </cell>
          <cell r="F98">
            <v>3348467</v>
          </cell>
          <cell r="G98">
            <v>0</v>
          </cell>
          <cell r="H98">
            <v>3672054.15</v>
          </cell>
          <cell r="I98">
            <v>43853943.840000004</v>
          </cell>
          <cell r="J98">
            <v>59981697.390000001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Exp."/>
      <sheetName val="DDS TTL"/>
      <sheetName val="DDS Off."/>
      <sheetName val="DDS Fac. NON BOI"/>
      <sheetName val="DDS VMI"/>
      <sheetName val="DDS RCM"/>
      <sheetName val="DDS Fac. BOI"/>
      <sheetName val="BOI#1"/>
      <sheetName val="BOI#2"/>
      <sheetName val="BOI#3"/>
      <sheetName val="BOI#4"/>
      <sheetName val="BOI#5"/>
      <sheetName val="BOI#6"/>
      <sheetName val="BOI#7"/>
      <sheetName val="BOI#8"/>
      <sheetName val="Indirect"/>
      <sheetName val="Sun. &amp; Sta 15"/>
      <sheetName val="M Bus Charge15"/>
      <sheetName val="Repair"/>
      <sheetName val="M Welfare16"/>
      <sheetName val="S Warehouse"/>
      <sheetName val="S Transpotation"/>
      <sheetName val="Trial &amp; Test"/>
      <sheetName val="Others HO."/>
      <sheetName val="M Uniform16"/>
      <sheetName val="M Medical16"/>
      <sheetName val="Electricity15"/>
      <sheetName val="Water15"/>
    </sheetNames>
    <sheetDataSet>
      <sheetData sheetId="0"/>
      <sheetData sheetId="1"/>
      <sheetData sheetId="2">
        <row r="8">
          <cell r="D8">
            <v>10400</v>
          </cell>
          <cell r="E8">
            <v>10400</v>
          </cell>
          <cell r="F8">
            <v>10400</v>
          </cell>
          <cell r="H8">
            <v>10400</v>
          </cell>
          <cell r="I8">
            <v>10400</v>
          </cell>
          <cell r="J8">
            <v>10400</v>
          </cell>
          <cell r="L8">
            <v>10400</v>
          </cell>
          <cell r="M8">
            <v>10400</v>
          </cell>
          <cell r="N8">
            <v>10400</v>
          </cell>
          <cell r="P8">
            <v>10400</v>
          </cell>
          <cell r="Q8">
            <v>10400</v>
          </cell>
          <cell r="R8">
            <v>10400</v>
          </cell>
        </row>
        <row r="9">
          <cell r="D9">
            <v>379050</v>
          </cell>
          <cell r="E9">
            <v>381900</v>
          </cell>
          <cell r="F9">
            <v>381900</v>
          </cell>
          <cell r="H9">
            <v>381900</v>
          </cell>
          <cell r="I9">
            <v>381900</v>
          </cell>
          <cell r="J9">
            <v>381900</v>
          </cell>
          <cell r="L9">
            <v>381900</v>
          </cell>
          <cell r="M9">
            <v>384750</v>
          </cell>
          <cell r="N9">
            <v>384750</v>
          </cell>
          <cell r="P9">
            <v>384750</v>
          </cell>
          <cell r="Q9">
            <v>384750</v>
          </cell>
          <cell r="R9">
            <v>384750</v>
          </cell>
        </row>
        <row r="10">
          <cell r="D10">
            <v>339200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D11">
            <v>57160</v>
          </cell>
          <cell r="E11">
            <v>291000</v>
          </cell>
          <cell r="F11">
            <v>1196660</v>
          </cell>
          <cell r="H11">
            <v>22160</v>
          </cell>
          <cell r="I11">
            <v>31160</v>
          </cell>
          <cell r="J11">
            <v>238160</v>
          </cell>
          <cell r="L11">
            <v>860880</v>
          </cell>
          <cell r="M11">
            <v>31160</v>
          </cell>
          <cell r="N11">
            <v>22160</v>
          </cell>
          <cell r="P11">
            <v>22160</v>
          </cell>
          <cell r="Q11">
            <v>22160</v>
          </cell>
          <cell r="R11">
            <v>402395</v>
          </cell>
        </row>
        <row r="13">
          <cell r="D13">
            <v>10838</v>
          </cell>
          <cell r="E13">
            <v>10139.040000000001</v>
          </cell>
          <cell r="F13">
            <v>10838</v>
          </cell>
          <cell r="H13">
            <v>10605</v>
          </cell>
          <cell r="I13">
            <v>10958.490000000002</v>
          </cell>
          <cell r="J13">
            <v>10605</v>
          </cell>
          <cell r="L13">
            <v>10959</v>
          </cell>
          <cell r="M13">
            <v>10959</v>
          </cell>
          <cell r="N13">
            <v>10604.009999999998</v>
          </cell>
          <cell r="P13">
            <v>10958</v>
          </cell>
          <cell r="Q13">
            <v>10605.939999999999</v>
          </cell>
          <cell r="R13">
            <v>10958</v>
          </cell>
        </row>
        <row r="15">
          <cell r="D15">
            <v>336050</v>
          </cell>
          <cell r="E15">
            <v>65000</v>
          </cell>
          <cell r="F15">
            <v>65000</v>
          </cell>
          <cell r="H15">
            <v>65000</v>
          </cell>
          <cell r="I15">
            <v>65000</v>
          </cell>
          <cell r="J15">
            <v>65000</v>
          </cell>
          <cell r="L15">
            <v>65000</v>
          </cell>
          <cell r="M15">
            <v>65000</v>
          </cell>
          <cell r="N15">
            <v>65000</v>
          </cell>
          <cell r="P15">
            <v>65000</v>
          </cell>
          <cell r="Q15">
            <v>65000</v>
          </cell>
          <cell r="R15">
            <v>65000</v>
          </cell>
        </row>
        <row r="18">
          <cell r="D18">
            <v>566869.14</v>
          </cell>
          <cell r="E18">
            <v>575808.35</v>
          </cell>
          <cell r="F18">
            <v>597082.85000000009</v>
          </cell>
          <cell r="H18">
            <v>598466.87</v>
          </cell>
          <cell r="I18">
            <v>577216.82999999996</v>
          </cell>
          <cell r="J18">
            <v>623514.13</v>
          </cell>
          <cell r="L18">
            <v>628473.50999999989</v>
          </cell>
          <cell r="M18">
            <v>626520.62</v>
          </cell>
          <cell r="N18">
            <v>618573.63</v>
          </cell>
          <cell r="P18">
            <v>632207.15666666662</v>
          </cell>
          <cell r="Q18">
            <v>679683.7466666667</v>
          </cell>
          <cell r="R18">
            <v>669239.39666666673</v>
          </cell>
        </row>
        <row r="23">
          <cell r="D23">
            <v>219418.45999999993</v>
          </cell>
          <cell r="E23">
            <v>242172.52</v>
          </cell>
          <cell r="F23">
            <v>246168.75</v>
          </cell>
          <cell r="H23">
            <v>259134.35</v>
          </cell>
          <cell r="I23">
            <v>257669.70000000004</v>
          </cell>
          <cell r="J23">
            <v>258607.00000000003</v>
          </cell>
          <cell r="L23">
            <v>308239.2</v>
          </cell>
          <cell r="M23">
            <v>332940.86</v>
          </cell>
          <cell r="N23">
            <v>350641.01</v>
          </cell>
          <cell r="P23">
            <v>347830.7</v>
          </cell>
          <cell r="Q23">
            <v>348209.44</v>
          </cell>
          <cell r="R23">
            <v>344467.92</v>
          </cell>
        </row>
        <row r="24">
          <cell r="D24">
            <v>165000</v>
          </cell>
          <cell r="E24">
            <v>228000</v>
          </cell>
          <cell r="F24">
            <v>155100</v>
          </cell>
          <cell r="H24">
            <v>137000</v>
          </cell>
          <cell r="I24">
            <v>320000</v>
          </cell>
          <cell r="J24">
            <v>170000</v>
          </cell>
          <cell r="L24">
            <v>195000</v>
          </cell>
          <cell r="M24">
            <v>228000</v>
          </cell>
          <cell r="N24">
            <v>132000</v>
          </cell>
          <cell r="P24">
            <v>132000</v>
          </cell>
          <cell r="Q24">
            <v>183000</v>
          </cell>
          <cell r="R24">
            <v>165000</v>
          </cell>
        </row>
        <row r="25">
          <cell r="D25">
            <v>13192</v>
          </cell>
          <cell r="E25">
            <v>13192</v>
          </cell>
          <cell r="F25">
            <v>13192</v>
          </cell>
          <cell r="H25">
            <v>13192</v>
          </cell>
          <cell r="I25">
            <v>13192</v>
          </cell>
          <cell r="J25">
            <v>15525</v>
          </cell>
          <cell r="L25">
            <v>15525</v>
          </cell>
          <cell r="M25">
            <v>15525</v>
          </cell>
          <cell r="N25">
            <v>15525</v>
          </cell>
          <cell r="P25">
            <v>15525</v>
          </cell>
          <cell r="Q25">
            <v>15525</v>
          </cell>
          <cell r="R25">
            <v>15521</v>
          </cell>
        </row>
        <row r="26">
          <cell r="D26">
            <v>60000</v>
          </cell>
          <cell r="E26">
            <v>60000</v>
          </cell>
          <cell r="F26">
            <v>80000</v>
          </cell>
          <cell r="H26">
            <v>60000</v>
          </cell>
          <cell r="I26">
            <v>60000</v>
          </cell>
          <cell r="J26">
            <v>80000</v>
          </cell>
          <cell r="L26">
            <v>60000</v>
          </cell>
          <cell r="M26">
            <v>60000</v>
          </cell>
          <cell r="N26">
            <v>80000</v>
          </cell>
          <cell r="P26">
            <v>60000</v>
          </cell>
          <cell r="Q26">
            <v>60000</v>
          </cell>
          <cell r="R26">
            <v>80000</v>
          </cell>
        </row>
        <row r="27">
          <cell r="D27">
            <v>40000</v>
          </cell>
          <cell r="E27">
            <v>40000</v>
          </cell>
          <cell r="F27">
            <v>40000</v>
          </cell>
          <cell r="H27">
            <v>40000</v>
          </cell>
          <cell r="I27">
            <v>40000</v>
          </cell>
          <cell r="J27">
            <v>40000</v>
          </cell>
          <cell r="L27">
            <v>40000</v>
          </cell>
          <cell r="M27">
            <v>40000</v>
          </cell>
          <cell r="N27">
            <v>40000</v>
          </cell>
          <cell r="P27">
            <v>40000</v>
          </cell>
          <cell r="Q27">
            <v>40000</v>
          </cell>
          <cell r="R27">
            <v>40000</v>
          </cell>
        </row>
        <row r="28">
          <cell r="D28">
            <v>30776</v>
          </cell>
          <cell r="E28">
            <v>8944</v>
          </cell>
          <cell r="F28">
            <v>5776</v>
          </cell>
          <cell r="H28">
            <v>0</v>
          </cell>
          <cell r="I28">
            <v>0</v>
          </cell>
          <cell r="J28">
            <v>10000</v>
          </cell>
          <cell r="L28">
            <v>6000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D29">
            <v>70000</v>
          </cell>
          <cell r="E29">
            <v>70000</v>
          </cell>
          <cell r="F29">
            <v>70000</v>
          </cell>
          <cell r="H29">
            <v>70000</v>
          </cell>
          <cell r="I29">
            <v>70000</v>
          </cell>
          <cell r="J29">
            <v>70000</v>
          </cell>
          <cell r="L29">
            <v>70000</v>
          </cell>
          <cell r="M29">
            <v>70000</v>
          </cell>
          <cell r="N29">
            <v>70000</v>
          </cell>
          <cell r="P29">
            <v>70000</v>
          </cell>
          <cell r="Q29">
            <v>70000</v>
          </cell>
          <cell r="R29">
            <v>70000</v>
          </cell>
        </row>
        <row r="33">
          <cell r="D33">
            <v>235600</v>
          </cell>
          <cell r="E33">
            <v>237500</v>
          </cell>
          <cell r="F33">
            <v>237500</v>
          </cell>
          <cell r="H33">
            <v>237500</v>
          </cell>
          <cell r="I33">
            <v>237500</v>
          </cell>
          <cell r="J33">
            <v>237500</v>
          </cell>
          <cell r="L33">
            <v>237500</v>
          </cell>
          <cell r="M33">
            <v>239400</v>
          </cell>
          <cell r="N33">
            <v>239400</v>
          </cell>
          <cell r="P33">
            <v>239400</v>
          </cell>
          <cell r="Q33">
            <v>239400</v>
          </cell>
          <cell r="R33">
            <v>239400</v>
          </cell>
        </row>
        <row r="36">
          <cell r="E36">
            <v>4601</v>
          </cell>
          <cell r="F36">
            <v>4280</v>
          </cell>
          <cell r="H36">
            <v>4280</v>
          </cell>
        </row>
        <row r="37">
          <cell r="D37">
            <v>130000</v>
          </cell>
          <cell r="E37">
            <v>130000</v>
          </cell>
          <cell r="F37">
            <v>130000</v>
          </cell>
          <cell r="H37">
            <v>130000</v>
          </cell>
          <cell r="I37">
            <v>130000</v>
          </cell>
          <cell r="J37">
            <v>130000</v>
          </cell>
          <cell r="L37">
            <v>130000</v>
          </cell>
          <cell r="M37">
            <v>130000</v>
          </cell>
          <cell r="N37">
            <v>130000</v>
          </cell>
          <cell r="P37">
            <v>130000</v>
          </cell>
          <cell r="Q37">
            <v>130000</v>
          </cell>
          <cell r="R37">
            <v>130000</v>
          </cell>
        </row>
        <row r="38">
          <cell r="D38">
            <v>30000</v>
          </cell>
          <cell r="E38">
            <v>30000</v>
          </cell>
          <cell r="F38">
            <v>30000</v>
          </cell>
          <cell r="H38">
            <v>10000</v>
          </cell>
          <cell r="I38">
            <v>10000</v>
          </cell>
          <cell r="J38">
            <v>10000</v>
          </cell>
          <cell r="L38">
            <v>20000</v>
          </cell>
          <cell r="M38">
            <v>20000</v>
          </cell>
          <cell r="N38">
            <v>20000</v>
          </cell>
          <cell r="P38">
            <v>20000</v>
          </cell>
          <cell r="Q38">
            <v>20000</v>
          </cell>
          <cell r="R38">
            <v>20000</v>
          </cell>
        </row>
        <row r="39"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110000</v>
          </cell>
          <cell r="J39">
            <v>0</v>
          </cell>
          <cell r="L39">
            <v>140000</v>
          </cell>
          <cell r="M39">
            <v>0</v>
          </cell>
          <cell r="N39">
            <v>760000</v>
          </cell>
          <cell r="P39">
            <v>480000</v>
          </cell>
          <cell r="Q39">
            <v>448000</v>
          </cell>
          <cell r="R39">
            <v>60000</v>
          </cell>
        </row>
        <row r="40">
          <cell r="D40">
            <v>9959</v>
          </cell>
          <cell r="E40">
            <v>9959</v>
          </cell>
          <cell r="F40">
            <v>9959</v>
          </cell>
          <cell r="H40">
            <v>9959</v>
          </cell>
          <cell r="I40">
            <v>9959</v>
          </cell>
          <cell r="J40">
            <v>9959</v>
          </cell>
          <cell r="L40">
            <v>9959</v>
          </cell>
          <cell r="M40">
            <v>9959</v>
          </cell>
          <cell r="N40">
            <v>9959</v>
          </cell>
          <cell r="P40">
            <v>9959</v>
          </cell>
          <cell r="Q40">
            <v>9959</v>
          </cell>
          <cell r="R40">
            <v>9959</v>
          </cell>
        </row>
        <row r="41">
          <cell r="D41">
            <v>154634.32000000004</v>
          </cell>
          <cell r="E41">
            <v>167815.74000000002</v>
          </cell>
          <cell r="F41">
            <v>159130.97000000003</v>
          </cell>
          <cell r="H41">
            <v>102969.06</v>
          </cell>
          <cell r="I41">
            <v>109949.55000000002</v>
          </cell>
          <cell r="J41">
            <v>109949.57</v>
          </cell>
          <cell r="L41">
            <v>114282.88</v>
          </cell>
          <cell r="M41">
            <v>116449.55000000002</v>
          </cell>
          <cell r="N41">
            <v>115394</v>
          </cell>
          <cell r="P41">
            <v>115282.88</v>
          </cell>
          <cell r="Q41">
            <v>118366.21</v>
          </cell>
          <cell r="R41">
            <v>119032.94</v>
          </cell>
        </row>
        <row r="43">
          <cell r="D43">
            <v>110000</v>
          </cell>
          <cell r="E43">
            <v>110000</v>
          </cell>
          <cell r="F43">
            <v>110000</v>
          </cell>
          <cell r="H43">
            <v>110000</v>
          </cell>
          <cell r="I43">
            <v>110000</v>
          </cell>
          <cell r="J43">
            <v>110000</v>
          </cell>
          <cell r="L43">
            <v>110000</v>
          </cell>
          <cell r="M43">
            <v>110000</v>
          </cell>
          <cell r="N43">
            <v>110000</v>
          </cell>
          <cell r="P43">
            <v>110000</v>
          </cell>
          <cell r="Q43">
            <v>110000</v>
          </cell>
          <cell r="R43">
            <v>110000</v>
          </cell>
        </row>
        <row r="44">
          <cell r="D44">
            <v>120000</v>
          </cell>
          <cell r="E44">
            <v>120000</v>
          </cell>
          <cell r="F44">
            <v>120000</v>
          </cell>
          <cell r="H44">
            <v>120000</v>
          </cell>
          <cell r="I44">
            <v>120000</v>
          </cell>
          <cell r="J44">
            <v>120000</v>
          </cell>
          <cell r="L44">
            <v>120000</v>
          </cell>
          <cell r="M44">
            <v>120000</v>
          </cell>
          <cell r="N44">
            <v>120000</v>
          </cell>
          <cell r="P44">
            <v>120000</v>
          </cell>
          <cell r="Q44">
            <v>120000</v>
          </cell>
          <cell r="R44">
            <v>120000</v>
          </cell>
        </row>
        <row r="45">
          <cell r="D45">
            <v>37000</v>
          </cell>
          <cell r="E45">
            <v>37000</v>
          </cell>
          <cell r="F45">
            <v>37000</v>
          </cell>
          <cell r="H45">
            <v>37000</v>
          </cell>
          <cell r="I45">
            <v>37000</v>
          </cell>
          <cell r="J45">
            <v>37000</v>
          </cell>
          <cell r="L45">
            <v>37000</v>
          </cell>
          <cell r="M45">
            <v>37000</v>
          </cell>
          <cell r="N45">
            <v>37000</v>
          </cell>
          <cell r="P45">
            <v>37000</v>
          </cell>
          <cell r="Q45">
            <v>37000</v>
          </cell>
          <cell r="R45">
            <v>37000</v>
          </cell>
        </row>
        <row r="46">
          <cell r="D46">
            <v>3000</v>
          </cell>
          <cell r="E46">
            <v>3000</v>
          </cell>
          <cell r="F46">
            <v>3000</v>
          </cell>
          <cell r="H46">
            <v>3000</v>
          </cell>
          <cell r="I46">
            <v>3000</v>
          </cell>
          <cell r="J46">
            <v>3000</v>
          </cell>
          <cell r="L46">
            <v>3000</v>
          </cell>
          <cell r="M46">
            <v>3000</v>
          </cell>
          <cell r="N46">
            <v>3000</v>
          </cell>
          <cell r="P46">
            <v>3000</v>
          </cell>
          <cell r="Q46">
            <v>3000</v>
          </cell>
          <cell r="R46">
            <v>3000</v>
          </cell>
        </row>
        <row r="47">
          <cell r="D47">
            <v>2500</v>
          </cell>
          <cell r="E47">
            <v>2500</v>
          </cell>
          <cell r="F47">
            <v>2500</v>
          </cell>
          <cell r="H47">
            <v>2500</v>
          </cell>
          <cell r="I47">
            <v>2500</v>
          </cell>
          <cell r="J47">
            <v>2500</v>
          </cell>
          <cell r="L47">
            <v>2500</v>
          </cell>
          <cell r="M47">
            <v>2500</v>
          </cell>
          <cell r="N47">
            <v>2500</v>
          </cell>
          <cell r="P47">
            <v>2500</v>
          </cell>
          <cell r="Q47">
            <v>2500</v>
          </cell>
          <cell r="R47">
            <v>2500</v>
          </cell>
        </row>
        <row r="48">
          <cell r="D48">
            <v>100000</v>
          </cell>
          <cell r="E48">
            <v>100000</v>
          </cell>
          <cell r="F48">
            <v>100000</v>
          </cell>
          <cell r="H48">
            <v>50000</v>
          </cell>
          <cell r="I48">
            <v>20000</v>
          </cell>
          <cell r="J48">
            <v>40000</v>
          </cell>
          <cell r="L48">
            <v>50000</v>
          </cell>
          <cell r="M48">
            <v>50000</v>
          </cell>
          <cell r="N48">
            <v>50000</v>
          </cell>
          <cell r="P48">
            <v>60000</v>
          </cell>
          <cell r="Q48">
            <v>60000</v>
          </cell>
          <cell r="R48">
            <v>60000</v>
          </cell>
        </row>
        <row r="49">
          <cell r="D49">
            <v>48000</v>
          </cell>
          <cell r="E49">
            <v>119000</v>
          </cell>
          <cell r="F49">
            <v>348000</v>
          </cell>
          <cell r="I49">
            <v>92000</v>
          </cell>
          <cell r="J49">
            <v>17000</v>
          </cell>
          <cell r="L49">
            <v>77000</v>
          </cell>
          <cell r="M49">
            <v>120000</v>
          </cell>
          <cell r="N49">
            <v>32000</v>
          </cell>
          <cell r="P49">
            <v>175000</v>
          </cell>
          <cell r="Q49">
            <v>176000</v>
          </cell>
          <cell r="R49">
            <v>185000</v>
          </cell>
        </row>
        <row r="51">
          <cell r="F51">
            <v>472517</v>
          </cell>
        </row>
      </sheetData>
      <sheetData sheetId="3"/>
      <sheetData sheetId="4">
        <row r="8">
          <cell r="D8">
            <v>3600</v>
          </cell>
          <cell r="E8">
            <v>3600</v>
          </cell>
          <cell r="F8">
            <v>3600</v>
          </cell>
          <cell r="H8">
            <v>3600</v>
          </cell>
          <cell r="I8">
            <v>3600</v>
          </cell>
          <cell r="J8">
            <v>3600</v>
          </cell>
          <cell r="L8">
            <v>3800</v>
          </cell>
          <cell r="M8">
            <v>3800</v>
          </cell>
          <cell r="N8">
            <v>3800</v>
          </cell>
          <cell r="P8">
            <v>3800</v>
          </cell>
          <cell r="Q8">
            <v>3800</v>
          </cell>
          <cell r="R8">
            <v>3800</v>
          </cell>
        </row>
        <row r="9">
          <cell r="D9">
            <v>245100</v>
          </cell>
          <cell r="E9">
            <v>184300</v>
          </cell>
          <cell r="F9">
            <v>224200</v>
          </cell>
          <cell r="H9">
            <v>224200</v>
          </cell>
          <cell r="I9">
            <v>224200</v>
          </cell>
          <cell r="J9">
            <v>245100</v>
          </cell>
          <cell r="L9">
            <v>205200</v>
          </cell>
          <cell r="M9">
            <v>205200</v>
          </cell>
          <cell r="N9">
            <v>224200</v>
          </cell>
          <cell r="P9">
            <v>245100</v>
          </cell>
          <cell r="Q9">
            <v>245100</v>
          </cell>
          <cell r="R9">
            <v>285000</v>
          </cell>
        </row>
        <row r="10">
          <cell r="D10">
            <v>65170</v>
          </cell>
          <cell r="E10">
            <v>20000</v>
          </cell>
          <cell r="F10">
            <v>20000</v>
          </cell>
          <cell r="H10">
            <v>20000</v>
          </cell>
          <cell r="I10">
            <v>20000</v>
          </cell>
          <cell r="J10">
            <v>20000</v>
          </cell>
          <cell r="L10">
            <v>20000</v>
          </cell>
          <cell r="M10">
            <v>20000</v>
          </cell>
          <cell r="N10">
            <v>20000</v>
          </cell>
          <cell r="P10">
            <v>20000</v>
          </cell>
          <cell r="Q10">
            <v>20000</v>
          </cell>
          <cell r="R10">
            <v>20000</v>
          </cell>
        </row>
        <row r="11">
          <cell r="D11">
            <v>23400</v>
          </cell>
          <cell r="E11">
            <v>23400</v>
          </cell>
          <cell r="F11">
            <v>340200</v>
          </cell>
          <cell r="H11">
            <v>19800</v>
          </cell>
          <cell r="I11">
            <v>19800</v>
          </cell>
          <cell r="J11">
            <v>21600</v>
          </cell>
          <cell r="L11">
            <v>19800</v>
          </cell>
          <cell r="M11">
            <v>19800</v>
          </cell>
          <cell r="N11">
            <v>23400</v>
          </cell>
          <cell r="P11">
            <v>21600</v>
          </cell>
          <cell r="Q11">
            <v>21600</v>
          </cell>
          <cell r="R11">
            <v>70200</v>
          </cell>
        </row>
        <row r="13">
          <cell r="D13">
            <v>7445</v>
          </cell>
          <cell r="E13">
            <v>6965.5499999999993</v>
          </cell>
          <cell r="F13">
            <v>7445</v>
          </cell>
          <cell r="H13">
            <v>7285</v>
          </cell>
          <cell r="I13">
            <v>7528.3499999999985</v>
          </cell>
          <cell r="J13">
            <v>7285</v>
          </cell>
          <cell r="L13">
            <v>7528</v>
          </cell>
          <cell r="M13">
            <v>7528</v>
          </cell>
          <cell r="N13">
            <v>7285.2099999999991</v>
          </cell>
          <cell r="P13">
            <v>7528</v>
          </cell>
          <cell r="Q13">
            <v>7285.16</v>
          </cell>
          <cell r="R13">
            <v>7528</v>
          </cell>
        </row>
        <row r="15">
          <cell r="D15">
            <v>3000</v>
          </cell>
          <cell r="E15">
            <v>3000</v>
          </cell>
          <cell r="F15">
            <v>3000</v>
          </cell>
          <cell r="H15">
            <v>3000</v>
          </cell>
          <cell r="I15">
            <v>3000</v>
          </cell>
          <cell r="J15">
            <v>3000</v>
          </cell>
          <cell r="L15">
            <v>3000</v>
          </cell>
          <cell r="M15">
            <v>3000</v>
          </cell>
          <cell r="N15">
            <v>3000</v>
          </cell>
          <cell r="P15">
            <v>3000</v>
          </cell>
          <cell r="Q15">
            <v>3000</v>
          </cell>
          <cell r="R15">
            <v>3000</v>
          </cell>
        </row>
        <row r="17">
          <cell r="D17">
            <v>62998.561480263168</v>
          </cell>
          <cell r="E17">
            <v>59746.956827176786</v>
          </cell>
          <cell r="F17">
            <v>69841.022884966529</v>
          </cell>
          <cell r="H17">
            <v>34683.3660958904</v>
          </cell>
          <cell r="I17">
            <v>36805.61833764553</v>
          </cell>
          <cell r="J17">
            <v>33481.032379713914</v>
          </cell>
          <cell r="L17">
            <v>42350.674315561955</v>
          </cell>
          <cell r="M17">
            <v>37427.163868613134</v>
          </cell>
          <cell r="N17">
            <v>39916.573547297288</v>
          </cell>
          <cell r="P17">
            <v>42912.544298820452</v>
          </cell>
          <cell r="Q17">
            <v>44955.712178619768</v>
          </cell>
          <cell r="R17">
            <v>53529.956607929518</v>
          </cell>
        </row>
        <row r="19">
          <cell r="D19">
            <v>86046</v>
          </cell>
          <cell r="E19">
            <v>87834</v>
          </cell>
          <cell r="F19">
            <v>97664</v>
          </cell>
          <cell r="H19">
            <v>73929</v>
          </cell>
          <cell r="I19">
            <v>73929</v>
          </cell>
          <cell r="J19">
            <v>92337</v>
          </cell>
          <cell r="L19">
            <v>71760</v>
          </cell>
          <cell r="M19">
            <v>72570</v>
          </cell>
          <cell r="N19">
            <v>90977</v>
          </cell>
          <cell r="P19">
            <v>76678</v>
          </cell>
          <cell r="Q19">
            <v>76678</v>
          </cell>
          <cell r="R19">
            <v>91827</v>
          </cell>
        </row>
        <row r="20">
          <cell r="D20">
            <v>25000</v>
          </cell>
          <cell r="E20">
            <v>25000</v>
          </cell>
          <cell r="F20">
            <v>25000</v>
          </cell>
          <cell r="H20">
            <v>25000</v>
          </cell>
          <cell r="I20">
            <v>25000</v>
          </cell>
          <cell r="J20">
            <v>25000</v>
          </cell>
          <cell r="L20">
            <v>25000</v>
          </cell>
          <cell r="M20">
            <v>25000</v>
          </cell>
          <cell r="N20">
            <v>25000</v>
          </cell>
          <cell r="P20">
            <v>25000</v>
          </cell>
          <cell r="Q20">
            <v>25000</v>
          </cell>
          <cell r="R20">
            <v>25000</v>
          </cell>
        </row>
        <row r="32">
          <cell r="D32">
            <v>47074</v>
          </cell>
          <cell r="E32">
            <v>48507</v>
          </cell>
          <cell r="F32">
            <v>49991</v>
          </cell>
          <cell r="H32">
            <v>38823</v>
          </cell>
          <cell r="I32">
            <v>38823</v>
          </cell>
          <cell r="J32">
            <v>45057</v>
          </cell>
          <cell r="L32">
            <v>39273</v>
          </cell>
          <cell r="M32">
            <v>39613</v>
          </cell>
          <cell r="N32">
            <v>44988</v>
          </cell>
          <cell r="P32">
            <v>40751</v>
          </cell>
          <cell r="Q32">
            <v>40751</v>
          </cell>
          <cell r="R32">
            <v>49975</v>
          </cell>
        </row>
        <row r="33">
          <cell r="D33">
            <v>370500</v>
          </cell>
          <cell r="E33">
            <v>370500</v>
          </cell>
          <cell r="F33">
            <v>399000</v>
          </cell>
          <cell r="H33">
            <v>313500</v>
          </cell>
          <cell r="I33">
            <v>313500</v>
          </cell>
          <cell r="J33">
            <v>342000</v>
          </cell>
          <cell r="L33">
            <v>313500</v>
          </cell>
          <cell r="M33">
            <v>313500</v>
          </cell>
          <cell r="N33">
            <v>370500</v>
          </cell>
          <cell r="P33">
            <v>342000</v>
          </cell>
          <cell r="Q33">
            <v>342000</v>
          </cell>
          <cell r="R33">
            <v>399000</v>
          </cell>
        </row>
      </sheetData>
      <sheetData sheetId="5"/>
      <sheetData sheetId="6"/>
      <sheetData sheetId="7"/>
      <sheetData sheetId="8">
        <row r="116">
          <cell r="D116">
            <v>0</v>
          </cell>
          <cell r="E116">
            <v>0</v>
          </cell>
          <cell r="F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I117">
            <v>9.9999998928979039E-3</v>
          </cell>
          <cell r="J117">
            <v>-1.0000000009313226E-2</v>
          </cell>
          <cell r="L117">
            <v>1.0000000009313226E-2</v>
          </cell>
          <cell r="M117">
            <v>9.9999998928979039E-3</v>
          </cell>
          <cell r="N117">
            <v>0</v>
          </cell>
          <cell r="P117">
            <v>-1.0000000009313226E-2</v>
          </cell>
          <cell r="Q117">
            <v>0</v>
          </cell>
          <cell r="R117">
            <v>-1.0000000009313226E-2</v>
          </cell>
        </row>
        <row r="118">
          <cell r="D118">
            <v>-1.0000000009313226E-2</v>
          </cell>
          <cell r="E118">
            <v>1.0000000009313226E-2</v>
          </cell>
          <cell r="F118">
            <v>-1.0000000009313226E-2</v>
          </cell>
          <cell r="H118">
            <v>0</v>
          </cell>
          <cell r="I118">
            <v>0</v>
          </cell>
          <cell r="J118">
            <v>1.0000000009313226E-2</v>
          </cell>
          <cell r="L118">
            <v>-1.0000000009313226E-2</v>
          </cell>
          <cell r="M118">
            <v>-1.0000000009313226E-2</v>
          </cell>
          <cell r="N118">
            <v>9.9999999802093953E-3</v>
          </cell>
          <cell r="P118">
            <v>0</v>
          </cell>
          <cell r="Q118">
            <v>0</v>
          </cell>
          <cell r="R118">
            <v>-1.0000000009313226E-2</v>
          </cell>
        </row>
        <row r="119">
          <cell r="D119">
            <v>0</v>
          </cell>
          <cell r="E119">
            <v>1.0000000009313226E-2</v>
          </cell>
          <cell r="F119">
            <v>-1.0000000009313226E-2</v>
          </cell>
          <cell r="H119">
            <v>0</v>
          </cell>
          <cell r="I119">
            <v>0</v>
          </cell>
          <cell r="J119">
            <v>1.0000000009313226E-2</v>
          </cell>
          <cell r="L119">
            <v>1.0000000009313226E-2</v>
          </cell>
          <cell r="M119">
            <v>-1.0000000009313226E-2</v>
          </cell>
          <cell r="N119">
            <v>0</v>
          </cell>
          <cell r="P119">
            <v>259460</v>
          </cell>
          <cell r="Q119">
            <v>-1.0000000009313226E-2</v>
          </cell>
          <cell r="R119">
            <v>0</v>
          </cell>
        </row>
        <row r="120">
          <cell r="D120">
            <v>0</v>
          </cell>
          <cell r="E120">
            <v>0</v>
          </cell>
          <cell r="F120">
            <v>1.0000000125728548E-2</v>
          </cell>
          <cell r="H120">
            <v>0</v>
          </cell>
          <cell r="I120">
            <v>0</v>
          </cell>
          <cell r="J120">
            <v>0</v>
          </cell>
          <cell r="L120">
            <v>2.0000000018626451E-2</v>
          </cell>
          <cell r="M120">
            <v>0</v>
          </cell>
          <cell r="N120">
            <v>-1.0000000009313226E-2</v>
          </cell>
          <cell r="P120">
            <v>0</v>
          </cell>
          <cell r="Q120">
            <v>-2.0000000018626451E-2</v>
          </cell>
          <cell r="R120">
            <v>0</v>
          </cell>
        </row>
        <row r="121">
          <cell r="D121">
            <v>16116</v>
          </cell>
          <cell r="E121">
            <v>15075.580000000002</v>
          </cell>
          <cell r="F121">
            <v>16116</v>
          </cell>
          <cell r="H121">
            <v>15769</v>
          </cell>
          <cell r="I121">
            <v>16295.150000000001</v>
          </cell>
          <cell r="J121">
            <v>15769</v>
          </cell>
          <cell r="L121">
            <v>16295</v>
          </cell>
          <cell r="M121">
            <v>16295</v>
          </cell>
          <cell r="N121">
            <v>15768.82</v>
          </cell>
          <cell r="P121">
            <v>16295</v>
          </cell>
          <cell r="Q121">
            <v>15768.71</v>
          </cell>
          <cell r="R121">
            <v>16295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0</v>
          </cell>
          <cell r="E123">
            <v>0</v>
          </cell>
          <cell r="F123">
            <v>9.9999997764825821E-3</v>
          </cell>
          <cell r="H123">
            <v>-9.9999997764825821E-3</v>
          </cell>
          <cell r="I123">
            <v>0</v>
          </cell>
          <cell r="J123">
            <v>-9.9999997764825821E-3</v>
          </cell>
          <cell r="L123">
            <v>9.9999997764825821E-3</v>
          </cell>
          <cell r="M123">
            <v>-1.0000000242143869E-2</v>
          </cell>
          <cell r="N123">
            <v>-1.0000000242143869E-2</v>
          </cell>
          <cell r="P123">
            <v>0</v>
          </cell>
          <cell r="Q123">
            <v>0</v>
          </cell>
          <cell r="R123">
            <v>1.0000000009313226E-2</v>
          </cell>
        </row>
        <row r="124">
          <cell r="D124">
            <v>3.7264362908899784E-3</v>
          </cell>
          <cell r="E124">
            <v>-5.8084013871848583E-3</v>
          </cell>
          <cell r="F124">
            <v>1.5187729150056839E-4</v>
          </cell>
          <cell r="H124">
            <v>1.2764820829033852E-2</v>
          </cell>
          <cell r="I124">
            <v>5.7306904345750809E-3</v>
          </cell>
          <cell r="J124">
            <v>-2.1714624017477036E-3</v>
          </cell>
          <cell r="L124">
            <v>-4.0813125669956207E-3</v>
          </cell>
          <cell r="M124">
            <v>-9.1711990535259247E-5</v>
          </cell>
          <cell r="N124">
            <v>2.9675811529159546E-3</v>
          </cell>
          <cell r="P124">
            <v>3.0111074447631836E-3</v>
          </cell>
          <cell r="Q124">
            <v>3.0111079104244709E-3</v>
          </cell>
          <cell r="R124">
            <v>3.0111074447631836E-3</v>
          </cell>
        </row>
        <row r="125"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D128">
            <v>0</v>
          </cell>
          <cell r="E128">
            <v>-1.0000000009313226E-2</v>
          </cell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1.0000000009313226E-2</v>
          </cell>
          <cell r="M128">
            <v>1.0000000009313226E-2</v>
          </cell>
          <cell r="N128">
            <v>0</v>
          </cell>
          <cell r="P128">
            <v>0</v>
          </cell>
          <cell r="Q128">
            <v>1.0000000009313226E-2</v>
          </cell>
          <cell r="R128">
            <v>-9.9999999511055648E-3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0</v>
          </cell>
          <cell r="E132">
            <v>9.9999998928979039E-3</v>
          </cell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-1.0000000009313226E-2</v>
          </cell>
          <cell r="M132">
            <v>-1.0000000009313226E-2</v>
          </cell>
          <cell r="N132">
            <v>1.0000000009313226E-2</v>
          </cell>
          <cell r="P132">
            <v>0</v>
          </cell>
          <cell r="Q132">
            <v>0</v>
          </cell>
          <cell r="R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D141">
            <v>0</v>
          </cell>
          <cell r="E141">
            <v>-1.0000000009313226E-2</v>
          </cell>
          <cell r="F141">
            <v>-1.0000000009313226E-2</v>
          </cell>
          <cell r="H141">
            <v>1.0000000009313226E-2</v>
          </cell>
          <cell r="I141">
            <v>1.0000000009313226E-2</v>
          </cell>
          <cell r="J141">
            <v>1.0000000009313226E-2</v>
          </cell>
          <cell r="L141">
            <v>1.0000000009313226E-2</v>
          </cell>
          <cell r="M141">
            <v>1.0000000009313226E-2</v>
          </cell>
          <cell r="N141">
            <v>9.9999997764825821E-3</v>
          </cell>
          <cell r="P141">
            <v>0</v>
          </cell>
          <cell r="Q141">
            <v>0</v>
          </cell>
          <cell r="R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H148">
            <v>-1.0000000000218279E-2</v>
          </cell>
          <cell r="I148">
            <v>-1.0000000000218279E-2</v>
          </cell>
          <cell r="J148">
            <v>-1.0000000000218279E-2</v>
          </cell>
          <cell r="L148">
            <v>-1.0000000000218279E-2</v>
          </cell>
          <cell r="M148">
            <v>-1.0000000000218279E-2</v>
          </cell>
          <cell r="N148">
            <v>0</v>
          </cell>
          <cell r="P148">
            <v>1.0000000000218279E-2</v>
          </cell>
          <cell r="Q148">
            <v>1.0000000000218279E-2</v>
          </cell>
          <cell r="R148">
            <v>1.0000000000218279E-2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3.3333333412883803E-3</v>
          </cell>
          <cell r="E153">
            <v>0</v>
          </cell>
          <cell r="F153">
            <v>0</v>
          </cell>
          <cell r="H153">
            <v>0</v>
          </cell>
          <cell r="I153">
            <v>1.3333333336049691E-2</v>
          </cell>
          <cell r="J153">
            <v>9.9999999947613105E-3</v>
          </cell>
          <cell r="L153">
            <v>1.0000000002037268E-2</v>
          </cell>
          <cell r="M153">
            <v>0</v>
          </cell>
          <cell r="N153">
            <v>-6.6666666534729302E-3</v>
          </cell>
          <cell r="P153">
            <v>0</v>
          </cell>
          <cell r="Q153">
            <v>1.0000000002037268E-2</v>
          </cell>
          <cell r="R153">
            <v>9.9999999947613105E-3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9">
        <row r="116">
          <cell r="D116">
            <v>2500</v>
          </cell>
          <cell r="E116">
            <v>2500</v>
          </cell>
          <cell r="F116">
            <v>2300</v>
          </cell>
          <cell r="H116">
            <v>2300</v>
          </cell>
          <cell r="I116">
            <v>2300</v>
          </cell>
          <cell r="J116">
            <v>2200</v>
          </cell>
          <cell r="L116">
            <v>2400</v>
          </cell>
          <cell r="M116">
            <v>2400</v>
          </cell>
          <cell r="N116">
            <v>2500</v>
          </cell>
          <cell r="P116">
            <v>2200</v>
          </cell>
          <cell r="Q116">
            <v>2200</v>
          </cell>
          <cell r="R116">
            <v>2200</v>
          </cell>
        </row>
        <row r="117">
          <cell r="D117">
            <v>155241.4</v>
          </cell>
          <cell r="E117">
            <v>159872</v>
          </cell>
          <cell r="F117">
            <v>146426.44</v>
          </cell>
          <cell r="H117">
            <v>143920.72</v>
          </cell>
          <cell r="I117">
            <v>144194.59</v>
          </cell>
          <cell r="J117">
            <v>142217.02000000002</v>
          </cell>
          <cell r="L117">
            <v>152995.65</v>
          </cell>
          <cell r="M117">
            <v>151539.13</v>
          </cell>
          <cell r="N117">
            <v>164263.64000000001</v>
          </cell>
          <cell r="P117">
            <v>141325.84</v>
          </cell>
          <cell r="Q117">
            <v>140941.57</v>
          </cell>
          <cell r="R117">
            <v>143503.04999999999</v>
          </cell>
        </row>
        <row r="118">
          <cell r="D118">
            <v>89633.62</v>
          </cell>
          <cell r="E118">
            <v>12434.69</v>
          </cell>
          <cell r="F118">
            <v>10420.32</v>
          </cell>
          <cell r="H118">
            <v>10090.09</v>
          </cell>
          <cell r="I118">
            <v>10090.09</v>
          </cell>
          <cell r="J118">
            <v>9680.85</v>
          </cell>
          <cell r="L118">
            <v>10892.45</v>
          </cell>
          <cell r="M118">
            <v>10892.45</v>
          </cell>
          <cell r="N118">
            <v>12727.27</v>
          </cell>
          <cell r="P118">
            <v>9438.2000000000007</v>
          </cell>
          <cell r="Q118">
            <v>9438.2000000000007</v>
          </cell>
          <cell r="R118">
            <v>9949.24</v>
          </cell>
        </row>
        <row r="119">
          <cell r="D119">
            <v>25847.06</v>
          </cell>
          <cell r="E119">
            <v>157878.01</v>
          </cell>
          <cell r="F119">
            <v>52871.07</v>
          </cell>
          <cell r="H119">
            <v>24986.31</v>
          </cell>
          <cell r="I119">
            <v>21584.5</v>
          </cell>
          <cell r="J119">
            <v>21904.57</v>
          </cell>
          <cell r="L119">
            <v>23935.01</v>
          </cell>
          <cell r="M119">
            <v>23306</v>
          </cell>
          <cell r="N119">
            <v>25623.64</v>
          </cell>
          <cell r="P119">
            <v>5640</v>
          </cell>
          <cell r="Q119">
            <v>20062.919999999998</v>
          </cell>
          <cell r="R119">
            <v>177050.61</v>
          </cell>
        </row>
        <row r="120">
          <cell r="D120">
            <v>0</v>
          </cell>
          <cell r="E120">
            <v>120971.79</v>
          </cell>
          <cell r="F120">
            <v>71304.73</v>
          </cell>
          <cell r="H120">
            <v>54630.63</v>
          </cell>
          <cell r="I120">
            <v>0</v>
          </cell>
          <cell r="J120">
            <v>0</v>
          </cell>
          <cell r="L120">
            <v>69089.240000000005</v>
          </cell>
          <cell r="M120">
            <v>0</v>
          </cell>
          <cell r="N120">
            <v>103272.73</v>
          </cell>
          <cell r="P120">
            <v>6741.57</v>
          </cell>
          <cell r="Q120">
            <v>64179.78</v>
          </cell>
          <cell r="R120">
            <v>52446.7</v>
          </cell>
        </row>
        <row r="121">
          <cell r="D121">
            <v>19540</v>
          </cell>
          <cell r="E121">
            <v>18279.29</v>
          </cell>
          <cell r="F121">
            <v>19540</v>
          </cell>
          <cell r="H121">
            <v>19120</v>
          </cell>
          <cell r="I121">
            <v>19756.519999999997</v>
          </cell>
          <cell r="J121">
            <v>19120</v>
          </cell>
          <cell r="L121">
            <v>19757</v>
          </cell>
          <cell r="M121">
            <v>19757</v>
          </cell>
          <cell r="N121">
            <v>19119.89</v>
          </cell>
          <cell r="P121">
            <v>19757</v>
          </cell>
          <cell r="Q121">
            <v>19119.760000000002</v>
          </cell>
          <cell r="R121">
            <v>19757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78174.009999999995</v>
          </cell>
          <cell r="E123">
            <v>317877.17</v>
          </cell>
          <cell r="F123">
            <v>177339.62</v>
          </cell>
          <cell r="H123">
            <v>316728.65000000002</v>
          </cell>
          <cell r="I123">
            <v>322272.43</v>
          </cell>
          <cell r="J123">
            <v>109539.52</v>
          </cell>
          <cell r="L123">
            <v>331100.09000000003</v>
          </cell>
          <cell r="M123">
            <v>214893.23</v>
          </cell>
          <cell r="N123">
            <v>127282.73</v>
          </cell>
          <cell r="P123">
            <v>231472.58</v>
          </cell>
          <cell r="Q123">
            <v>167387.19</v>
          </cell>
          <cell r="R123">
            <v>91398.68</v>
          </cell>
        </row>
        <row r="124">
          <cell r="D124">
            <v>325423.43</v>
          </cell>
          <cell r="E124">
            <v>337411.12</v>
          </cell>
          <cell r="F124">
            <v>324573.73</v>
          </cell>
          <cell r="H124">
            <v>303602.2</v>
          </cell>
          <cell r="I124">
            <v>314559.65000000002</v>
          </cell>
          <cell r="J124">
            <v>293020.46999999997</v>
          </cell>
          <cell r="L124">
            <v>329616.8</v>
          </cell>
          <cell r="M124">
            <v>331128.77</v>
          </cell>
          <cell r="N124">
            <v>368265.68</v>
          </cell>
          <cell r="P124">
            <v>258858.86</v>
          </cell>
          <cell r="Q124">
            <v>259718.55</v>
          </cell>
          <cell r="R124">
            <v>273781.15000000002</v>
          </cell>
        </row>
        <row r="125">
          <cell r="D125">
            <v>31983.885059210526</v>
          </cell>
          <cell r="E125">
            <v>31558.64899076517</v>
          </cell>
          <cell r="F125">
            <v>32925.053645769935</v>
          </cell>
          <cell r="H125">
            <v>36786.991737235359</v>
          </cell>
          <cell r="I125">
            <v>36493.306326002581</v>
          </cell>
          <cell r="J125">
            <v>33871.320507152152</v>
          </cell>
          <cell r="L125">
            <v>37032.521714697403</v>
          </cell>
          <cell r="M125">
            <v>36544.558825481079</v>
          </cell>
          <cell r="N125">
            <v>35642.679648648649</v>
          </cell>
          <cell r="P125">
            <v>37747.526579292273</v>
          </cell>
          <cell r="Q125">
            <v>37529.967036535862</v>
          </cell>
          <cell r="R125">
            <v>35364.407701908953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14790</v>
          </cell>
          <cell r="E127">
            <v>15083</v>
          </cell>
          <cell r="F127">
            <v>14904</v>
          </cell>
          <cell r="H127">
            <v>14200</v>
          </cell>
          <cell r="I127">
            <v>14200</v>
          </cell>
          <cell r="J127">
            <v>12312</v>
          </cell>
          <cell r="L127">
            <v>14645</v>
          </cell>
          <cell r="M127">
            <v>14634</v>
          </cell>
          <cell r="N127">
            <v>15544</v>
          </cell>
          <cell r="P127">
            <v>12880</v>
          </cell>
          <cell r="Q127">
            <v>12880</v>
          </cell>
          <cell r="R127">
            <v>12421</v>
          </cell>
        </row>
        <row r="128">
          <cell r="D128">
            <v>37786.14</v>
          </cell>
          <cell r="E128">
            <v>30473.88</v>
          </cell>
          <cell r="F128">
            <v>33538.53</v>
          </cell>
          <cell r="H128">
            <v>34810.81</v>
          </cell>
          <cell r="I128">
            <v>34306.31</v>
          </cell>
          <cell r="J128">
            <v>35646.28</v>
          </cell>
          <cell r="L128">
            <v>39387.870000000003</v>
          </cell>
          <cell r="M128">
            <v>41566.36</v>
          </cell>
          <cell r="N128">
            <v>39318.18</v>
          </cell>
          <cell r="P128">
            <v>77005.62</v>
          </cell>
          <cell r="Q128">
            <v>32578.65</v>
          </cell>
          <cell r="R128">
            <v>28035.53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48170.18</v>
          </cell>
          <cell r="E132">
            <v>51426.33</v>
          </cell>
          <cell r="F132">
            <v>47189.14</v>
          </cell>
          <cell r="H132">
            <v>41369.370000000003</v>
          </cell>
          <cell r="I132">
            <v>41538.160000000003</v>
          </cell>
          <cell r="J132">
            <v>43494.68</v>
          </cell>
          <cell r="L132">
            <v>44659.040000000001</v>
          </cell>
          <cell r="M132">
            <v>44659.040000000001</v>
          </cell>
          <cell r="N132">
            <v>56940.18</v>
          </cell>
          <cell r="P132">
            <v>38696.629999999997</v>
          </cell>
          <cell r="Q132">
            <v>38696.629999999997</v>
          </cell>
          <cell r="R132">
            <v>40791.879999999997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8092</v>
          </cell>
          <cell r="E140">
            <v>8329</v>
          </cell>
          <cell r="F140">
            <v>7629</v>
          </cell>
          <cell r="H140">
            <v>7457</v>
          </cell>
          <cell r="I140">
            <v>7457</v>
          </cell>
          <cell r="J140">
            <v>6008</v>
          </cell>
          <cell r="L140">
            <v>8015</v>
          </cell>
          <cell r="M140">
            <v>7988</v>
          </cell>
          <cell r="N140">
            <v>7686</v>
          </cell>
          <cell r="P140">
            <v>6845</v>
          </cell>
          <cell r="Q140">
            <v>6845</v>
          </cell>
          <cell r="R140">
            <v>6760</v>
          </cell>
        </row>
        <row r="141">
          <cell r="D141">
            <v>199496.26</v>
          </cell>
          <cell r="E141">
            <v>209542.01</v>
          </cell>
          <cell r="F141">
            <v>195911.3</v>
          </cell>
          <cell r="H141">
            <v>203334.22999999998</v>
          </cell>
          <cell r="I141">
            <v>195118.02000000002</v>
          </cell>
          <cell r="J141">
            <v>195184.57</v>
          </cell>
          <cell r="L141">
            <v>183717.39</v>
          </cell>
          <cell r="M141">
            <v>198395.65</v>
          </cell>
          <cell r="N141">
            <v>220745.45</v>
          </cell>
          <cell r="P141">
            <v>186392.13</v>
          </cell>
          <cell r="Q141">
            <v>180500</v>
          </cell>
          <cell r="R141">
            <v>171790.86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752.21</v>
          </cell>
          <cell r="E148">
            <v>799.37</v>
          </cell>
          <cell r="F148">
            <v>669.88</v>
          </cell>
          <cell r="H148">
            <v>648.65</v>
          </cell>
          <cell r="I148">
            <v>648.65</v>
          </cell>
          <cell r="J148">
            <v>622.34</v>
          </cell>
          <cell r="L148">
            <v>700.23</v>
          </cell>
          <cell r="M148">
            <v>700.23</v>
          </cell>
          <cell r="N148">
            <v>818.18</v>
          </cell>
          <cell r="P148">
            <v>606.74</v>
          </cell>
          <cell r="Q148">
            <v>606.74</v>
          </cell>
          <cell r="R148">
            <v>639.59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10590.38</v>
          </cell>
          <cell r="E153">
            <v>5817.66</v>
          </cell>
          <cell r="F153">
            <v>4503.0600000000004</v>
          </cell>
          <cell r="H153">
            <v>4720.72</v>
          </cell>
          <cell r="I153">
            <v>9180.9599999999991</v>
          </cell>
          <cell r="J153">
            <v>4529.26</v>
          </cell>
          <cell r="L153">
            <v>4707.09</v>
          </cell>
          <cell r="M153">
            <v>5096.1099999999997</v>
          </cell>
          <cell r="N153">
            <v>11444.17</v>
          </cell>
          <cell r="P153">
            <v>3741.57</v>
          </cell>
          <cell r="Q153">
            <v>4078.65</v>
          </cell>
          <cell r="R153">
            <v>4654.82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0">
        <row r="116">
          <cell r="D116">
            <v>7600</v>
          </cell>
          <cell r="E116">
            <v>6800</v>
          </cell>
          <cell r="F116">
            <v>6500</v>
          </cell>
          <cell r="H116">
            <v>6600</v>
          </cell>
          <cell r="I116">
            <v>6600</v>
          </cell>
          <cell r="J116">
            <v>6600</v>
          </cell>
          <cell r="L116">
            <v>5600</v>
          </cell>
          <cell r="M116">
            <v>5600</v>
          </cell>
          <cell r="N116">
            <v>5600</v>
          </cell>
          <cell r="P116">
            <v>5600</v>
          </cell>
          <cell r="Q116">
            <v>5600</v>
          </cell>
          <cell r="R116">
            <v>5600</v>
          </cell>
        </row>
        <row r="117">
          <cell r="D117">
            <v>547930.48</v>
          </cell>
          <cell r="E117">
            <v>503980.45999999996</v>
          </cell>
          <cell r="F117">
            <v>483851.14</v>
          </cell>
          <cell r="H117">
            <v>431762.16000000003</v>
          </cell>
          <cell r="I117">
            <v>432583.78</v>
          </cell>
          <cell r="J117">
            <v>436838.3</v>
          </cell>
          <cell r="L117">
            <v>311691.3</v>
          </cell>
          <cell r="M117">
            <v>312578.26</v>
          </cell>
          <cell r="N117">
            <v>319159.36</v>
          </cell>
          <cell r="P117">
            <v>309571.91000000003</v>
          </cell>
          <cell r="Q117">
            <v>308700.90000000002</v>
          </cell>
          <cell r="R117">
            <v>305678.17000000004</v>
          </cell>
        </row>
        <row r="118">
          <cell r="D118">
            <v>316549.88</v>
          </cell>
          <cell r="E118">
            <v>32183.91</v>
          </cell>
          <cell r="F118">
            <v>29422.07</v>
          </cell>
          <cell r="H118">
            <v>30270.27</v>
          </cell>
          <cell r="I118">
            <v>30270.27</v>
          </cell>
          <cell r="J118">
            <v>30531.91</v>
          </cell>
          <cell r="L118">
            <v>21784.9</v>
          </cell>
          <cell r="M118">
            <v>21784.9</v>
          </cell>
          <cell r="N118">
            <v>22459.89</v>
          </cell>
          <cell r="P118">
            <v>21393.26</v>
          </cell>
          <cell r="Q118">
            <v>21393.26</v>
          </cell>
          <cell r="R118">
            <v>22030.46</v>
          </cell>
        </row>
        <row r="119">
          <cell r="D119">
            <v>87853.84</v>
          </cell>
          <cell r="E119">
            <v>484098.39</v>
          </cell>
          <cell r="F119">
            <v>168454.78</v>
          </cell>
          <cell r="H119">
            <v>74238.92</v>
          </cell>
          <cell r="I119">
            <v>64033.51</v>
          </cell>
          <cell r="J119">
            <v>67459.040000000008</v>
          </cell>
          <cell r="L119">
            <v>47870.02</v>
          </cell>
          <cell r="M119">
            <v>47091.99</v>
          </cell>
          <cell r="N119">
            <v>47025.24</v>
          </cell>
          <cell r="P119">
            <v>11760</v>
          </cell>
          <cell r="Q119">
            <v>44451.96</v>
          </cell>
          <cell r="R119">
            <v>389070.63</v>
          </cell>
        </row>
        <row r="120">
          <cell r="D120">
            <v>0</v>
          </cell>
          <cell r="E120">
            <v>313103.45</v>
          </cell>
          <cell r="F120">
            <v>201331</v>
          </cell>
          <cell r="H120">
            <v>163891.89000000001</v>
          </cell>
          <cell r="I120">
            <v>0</v>
          </cell>
          <cell r="J120">
            <v>0</v>
          </cell>
          <cell r="L120">
            <v>138178.49</v>
          </cell>
          <cell r="M120">
            <v>0</v>
          </cell>
          <cell r="N120">
            <v>182245.99</v>
          </cell>
          <cell r="P120">
            <v>15280.9</v>
          </cell>
          <cell r="Q120">
            <v>145474.16</v>
          </cell>
          <cell r="R120">
            <v>116131.98</v>
          </cell>
        </row>
        <row r="121">
          <cell r="D121">
            <v>45834</v>
          </cell>
          <cell r="E121">
            <v>42877.310000000056</v>
          </cell>
          <cell r="F121">
            <v>45834</v>
          </cell>
          <cell r="H121">
            <v>44848</v>
          </cell>
          <cell r="I121">
            <v>46344.070000000065</v>
          </cell>
          <cell r="J121">
            <v>44848</v>
          </cell>
          <cell r="L121">
            <v>46343</v>
          </cell>
          <cell r="M121">
            <v>46343</v>
          </cell>
          <cell r="N121">
            <v>44849.110000000102</v>
          </cell>
          <cell r="P121">
            <v>46343</v>
          </cell>
          <cell r="Q121">
            <v>44848.839999999967</v>
          </cell>
          <cell r="R121">
            <v>46343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257514.38</v>
          </cell>
          <cell r="E123">
            <v>822740.92</v>
          </cell>
          <cell r="F123">
            <v>500723.64</v>
          </cell>
          <cell r="H123">
            <v>950185.95</v>
          </cell>
          <cell r="I123">
            <v>966817.3</v>
          </cell>
          <cell r="J123">
            <v>345470.8</v>
          </cell>
          <cell r="L123">
            <v>662200.18000000005</v>
          </cell>
          <cell r="M123">
            <v>429786.45</v>
          </cell>
          <cell r="N123">
            <v>224616.58</v>
          </cell>
          <cell r="P123">
            <v>524671.18999999994</v>
          </cell>
          <cell r="Q123">
            <v>379410.97</v>
          </cell>
          <cell r="R123">
            <v>202382.79</v>
          </cell>
        </row>
        <row r="124">
          <cell r="D124">
            <v>1071983.08</v>
          </cell>
          <cell r="E124">
            <v>873299.36</v>
          </cell>
          <cell r="F124">
            <v>916443.49</v>
          </cell>
          <cell r="H124">
            <v>910806.61</v>
          </cell>
          <cell r="I124">
            <v>943678.94</v>
          </cell>
          <cell r="J124">
            <v>924141.48</v>
          </cell>
          <cell r="L124">
            <v>659233.59</v>
          </cell>
          <cell r="M124">
            <v>662257.55000000005</v>
          </cell>
          <cell r="N124">
            <v>649880.61</v>
          </cell>
          <cell r="P124">
            <v>586746.75</v>
          </cell>
          <cell r="Q124">
            <v>588695.38</v>
          </cell>
          <cell r="R124">
            <v>606229.68000000005</v>
          </cell>
        </row>
        <row r="125">
          <cell r="D125">
            <v>120504.94067763159</v>
          </cell>
          <cell r="E125">
            <v>117961.94040237466</v>
          </cell>
          <cell r="F125">
            <v>124050.95969567863</v>
          </cell>
          <cell r="H125">
            <v>105721.17445205478</v>
          </cell>
          <cell r="I125">
            <v>105348.60128072444</v>
          </cell>
          <cell r="J125">
            <v>97751.442516254887</v>
          </cell>
          <cell r="L125">
            <v>74065.043429394806</v>
          </cell>
          <cell r="M125">
            <v>75873.464990046443</v>
          </cell>
          <cell r="N125">
            <v>74050.73961486487</v>
          </cell>
          <cell r="P125">
            <v>78291.166238532125</v>
          </cell>
          <cell r="Q125">
            <v>78307.719682002717</v>
          </cell>
          <cell r="R125">
            <v>71078.958054331859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48721</v>
          </cell>
          <cell r="E127">
            <v>39037</v>
          </cell>
          <cell r="F127">
            <v>42081</v>
          </cell>
          <cell r="H127">
            <v>42600</v>
          </cell>
          <cell r="I127">
            <v>42600</v>
          </cell>
          <cell r="J127">
            <v>38829</v>
          </cell>
          <cell r="L127">
            <v>29290</v>
          </cell>
          <cell r="M127">
            <v>29269</v>
          </cell>
          <cell r="N127">
            <v>27430</v>
          </cell>
          <cell r="P127">
            <v>29194</v>
          </cell>
          <cell r="Q127">
            <v>29194</v>
          </cell>
          <cell r="R127">
            <v>27504</v>
          </cell>
        </row>
        <row r="128">
          <cell r="D128">
            <v>124471.98</v>
          </cell>
          <cell r="E128">
            <v>78873.56</v>
          </cell>
          <cell r="F128">
            <v>94697.02</v>
          </cell>
          <cell r="H128">
            <v>104432.43</v>
          </cell>
          <cell r="I128">
            <v>102918.92</v>
          </cell>
          <cell r="J128">
            <v>112422.87</v>
          </cell>
          <cell r="L128">
            <v>78775.740000000005</v>
          </cell>
          <cell r="M128">
            <v>83132.72</v>
          </cell>
          <cell r="N128">
            <v>69385.03</v>
          </cell>
          <cell r="P128">
            <v>174546.07</v>
          </cell>
          <cell r="Q128">
            <v>73844.94</v>
          </cell>
          <cell r="R128">
            <v>62078.68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158678.23000000001</v>
          </cell>
          <cell r="E132">
            <v>133103.45000000001</v>
          </cell>
          <cell r="F132">
            <v>133239.93</v>
          </cell>
          <cell r="H132">
            <v>124108.11</v>
          </cell>
          <cell r="I132">
            <v>124614.49</v>
          </cell>
          <cell r="J132">
            <v>137175.53</v>
          </cell>
          <cell r="L132">
            <v>89318.080000000002</v>
          </cell>
          <cell r="M132">
            <v>89318.080000000002</v>
          </cell>
          <cell r="N132">
            <v>100482.67</v>
          </cell>
          <cell r="P132">
            <v>87712.36</v>
          </cell>
          <cell r="Q132">
            <v>87712.36</v>
          </cell>
          <cell r="R132">
            <v>90324.87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26655</v>
          </cell>
          <cell r="E140">
            <v>21559</v>
          </cell>
          <cell r="F140">
            <v>21540</v>
          </cell>
          <cell r="H140">
            <v>22371</v>
          </cell>
          <cell r="I140">
            <v>22371</v>
          </cell>
          <cell r="J140">
            <v>18947</v>
          </cell>
          <cell r="L140">
            <v>16030</v>
          </cell>
          <cell r="M140">
            <v>15977</v>
          </cell>
          <cell r="N140">
            <v>13564</v>
          </cell>
          <cell r="P140">
            <v>15516</v>
          </cell>
          <cell r="Q140">
            <v>15516</v>
          </cell>
          <cell r="R140">
            <v>14968</v>
          </cell>
        </row>
        <row r="141">
          <cell r="D141">
            <v>700081.81</v>
          </cell>
          <cell r="E141">
            <v>650979.31000000006</v>
          </cell>
          <cell r="F141">
            <v>639890.72</v>
          </cell>
          <cell r="H141">
            <v>598602.69999999995</v>
          </cell>
          <cell r="I141">
            <v>573954.05000000005</v>
          </cell>
          <cell r="J141">
            <v>589859.04</v>
          </cell>
          <cell r="L141">
            <v>367434.78</v>
          </cell>
          <cell r="M141">
            <v>404391.3</v>
          </cell>
          <cell r="N141">
            <v>418162.57</v>
          </cell>
          <cell r="P141">
            <v>406275.51</v>
          </cell>
          <cell r="Q141">
            <v>392920</v>
          </cell>
          <cell r="R141">
            <v>363565.48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2477.88</v>
          </cell>
          <cell r="E148">
            <v>2068.9699999999998</v>
          </cell>
          <cell r="F148">
            <v>1891.42</v>
          </cell>
          <cell r="H148">
            <v>1945.95</v>
          </cell>
          <cell r="I148">
            <v>1945.95</v>
          </cell>
          <cell r="J148">
            <v>1962.77</v>
          </cell>
          <cell r="L148">
            <v>1400.46</v>
          </cell>
          <cell r="M148">
            <v>1400.46</v>
          </cell>
          <cell r="N148">
            <v>1443.85</v>
          </cell>
          <cell r="P148">
            <v>1375.28</v>
          </cell>
          <cell r="Q148">
            <v>1375.28</v>
          </cell>
          <cell r="R148">
            <v>1416.24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34885.97</v>
          </cell>
          <cell r="E153">
            <v>15057.47</v>
          </cell>
          <cell r="F153">
            <v>12714.54</v>
          </cell>
          <cell r="H153">
            <v>14162.16</v>
          </cell>
          <cell r="I153">
            <v>27542.880000000001</v>
          </cell>
          <cell r="J153">
            <v>14284.57</v>
          </cell>
          <cell r="L153">
            <v>9414.19</v>
          </cell>
          <cell r="M153">
            <v>10192.219999999999</v>
          </cell>
          <cell r="N153">
            <v>20195.59</v>
          </cell>
          <cell r="P153">
            <v>8480.9</v>
          </cell>
          <cell r="Q153">
            <v>9244.94</v>
          </cell>
          <cell r="R153">
            <v>10307.11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1">
        <row r="116">
          <cell r="D116">
            <v>6500</v>
          </cell>
          <cell r="E116">
            <v>5900</v>
          </cell>
          <cell r="F116">
            <v>5700</v>
          </cell>
          <cell r="H116">
            <v>5500</v>
          </cell>
          <cell r="I116">
            <v>5500</v>
          </cell>
          <cell r="J116">
            <v>5700</v>
          </cell>
          <cell r="L116">
            <v>5200</v>
          </cell>
          <cell r="M116">
            <v>5200</v>
          </cell>
          <cell r="N116">
            <v>5200</v>
          </cell>
          <cell r="P116">
            <v>5300</v>
          </cell>
          <cell r="Q116">
            <v>5300</v>
          </cell>
          <cell r="R116">
            <v>5400</v>
          </cell>
        </row>
        <row r="117">
          <cell r="D117">
            <v>358986.04000000004</v>
          </cell>
          <cell r="E117">
            <v>293280.98</v>
          </cell>
          <cell r="F117">
            <v>322853.58999999997</v>
          </cell>
          <cell r="H117">
            <v>332551.34999999998</v>
          </cell>
          <cell r="I117">
            <v>331164.86</v>
          </cell>
          <cell r="J117">
            <v>293246.81</v>
          </cell>
          <cell r="L117">
            <v>321952.17</v>
          </cell>
          <cell r="M117">
            <v>324530.43</v>
          </cell>
          <cell r="N117">
            <v>235955.61</v>
          </cell>
          <cell r="P117">
            <v>322786.52</v>
          </cell>
          <cell r="Q117">
            <v>331594.83</v>
          </cell>
          <cell r="R117">
            <v>276261.93</v>
          </cell>
        </row>
        <row r="118">
          <cell r="D118">
            <v>221843.77000000002</v>
          </cell>
          <cell r="E118">
            <v>17847.439999999999</v>
          </cell>
          <cell r="F118">
            <v>17408.060000000001</v>
          </cell>
          <cell r="H118">
            <v>18918.919999999998</v>
          </cell>
          <cell r="I118">
            <v>18918.919999999998</v>
          </cell>
          <cell r="J118">
            <v>17872.34</v>
          </cell>
          <cell r="L118">
            <v>16659.04</v>
          </cell>
          <cell r="M118">
            <v>16659.04</v>
          </cell>
          <cell r="N118">
            <v>13475.94</v>
          </cell>
          <cell r="P118">
            <v>16988.759999999998</v>
          </cell>
          <cell r="Q118">
            <v>16988.759999999998</v>
          </cell>
          <cell r="R118">
            <v>15634.52</v>
          </cell>
        </row>
        <row r="119">
          <cell r="D119">
            <v>54349.4</v>
          </cell>
          <cell r="E119">
            <v>269726.56</v>
          </cell>
          <cell r="F119">
            <v>106865.08</v>
          </cell>
          <cell r="H119">
            <v>51064.32</v>
          </cell>
          <cell r="I119">
            <v>44565.95</v>
          </cell>
          <cell r="J119">
            <v>41823.83</v>
          </cell>
          <cell r="L119">
            <v>42733.55</v>
          </cell>
          <cell r="M119">
            <v>42138.58</v>
          </cell>
          <cell r="N119">
            <v>30759.14</v>
          </cell>
          <cell r="P119">
            <v>14640</v>
          </cell>
          <cell r="Q119">
            <v>41201.259999999995</v>
          </cell>
          <cell r="R119">
            <v>289322.39</v>
          </cell>
        </row>
        <row r="120">
          <cell r="D120">
            <v>0</v>
          </cell>
          <cell r="E120">
            <v>173630.09</v>
          </cell>
          <cell r="F120">
            <v>119120.84</v>
          </cell>
          <cell r="H120">
            <v>102432.43</v>
          </cell>
          <cell r="I120">
            <v>0</v>
          </cell>
          <cell r="J120">
            <v>0</v>
          </cell>
          <cell r="L120">
            <v>105665.9</v>
          </cell>
          <cell r="M120">
            <v>0</v>
          </cell>
          <cell r="N120">
            <v>109347.59</v>
          </cell>
          <cell r="P120">
            <v>12134.83</v>
          </cell>
          <cell r="Q120">
            <v>115523.6</v>
          </cell>
          <cell r="R120">
            <v>82416.240000000005</v>
          </cell>
        </row>
        <row r="121">
          <cell r="D121">
            <v>69521</v>
          </cell>
          <cell r="E121">
            <v>65035.329999999987</v>
          </cell>
          <cell r="F121">
            <v>69521</v>
          </cell>
          <cell r="H121">
            <v>68026</v>
          </cell>
          <cell r="I121">
            <v>70292.549999999988</v>
          </cell>
          <cell r="J121">
            <v>68026</v>
          </cell>
          <cell r="L121">
            <v>70293</v>
          </cell>
          <cell r="M121">
            <v>70293</v>
          </cell>
          <cell r="N121">
            <v>68026.209999999992</v>
          </cell>
          <cell r="P121">
            <v>70293</v>
          </cell>
          <cell r="Q121">
            <v>68025.760000000009</v>
          </cell>
          <cell r="R121">
            <v>70293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153588.93</v>
          </cell>
          <cell r="E123">
            <v>456247.24</v>
          </cell>
          <cell r="F123">
            <v>296261.49</v>
          </cell>
          <cell r="H123">
            <v>593866.22</v>
          </cell>
          <cell r="I123">
            <v>604260.81000000006</v>
          </cell>
          <cell r="J123">
            <v>202226.81</v>
          </cell>
          <cell r="L123">
            <v>506388.38</v>
          </cell>
          <cell r="M123">
            <v>328660.23</v>
          </cell>
          <cell r="N123">
            <v>134769.95000000001</v>
          </cell>
          <cell r="P123">
            <v>416650.65</v>
          </cell>
          <cell r="Q123">
            <v>301296.94</v>
          </cell>
          <cell r="R123">
            <v>143626.5</v>
          </cell>
        </row>
        <row r="124">
          <cell r="D124">
            <v>639361.34</v>
          </cell>
          <cell r="E124">
            <v>484284.19</v>
          </cell>
          <cell r="F124">
            <v>542229.06000000006</v>
          </cell>
          <cell r="H124">
            <v>569254.13</v>
          </cell>
          <cell r="I124">
            <v>589799.34</v>
          </cell>
          <cell r="J124">
            <v>540960.86</v>
          </cell>
          <cell r="L124">
            <v>504119.81</v>
          </cell>
          <cell r="M124">
            <v>506432.24</v>
          </cell>
          <cell r="N124">
            <v>389928.37</v>
          </cell>
          <cell r="P124">
            <v>465945.95</v>
          </cell>
          <cell r="Q124">
            <v>467493.39</v>
          </cell>
          <cell r="R124">
            <v>430227.51</v>
          </cell>
        </row>
        <row r="125">
          <cell r="D125">
            <v>82382.734243421059</v>
          </cell>
          <cell r="E125">
            <v>66181.244485488132</v>
          </cell>
          <cell r="F125">
            <v>85139.532659768709</v>
          </cell>
          <cell r="H125">
            <v>95115.915572851794</v>
          </cell>
          <cell r="I125">
            <v>94331.754087968948</v>
          </cell>
          <cell r="J125">
            <v>70713.809479843956</v>
          </cell>
          <cell r="L125">
            <v>95604.367283861662</v>
          </cell>
          <cell r="M125">
            <v>97452.156867949554</v>
          </cell>
          <cell r="N125">
            <v>60531.102506756753</v>
          </cell>
          <cell r="P125">
            <v>97514.443663171696</v>
          </cell>
          <cell r="Q125">
            <v>101403.08401217863</v>
          </cell>
          <cell r="R125">
            <v>74930.527209985317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29059</v>
          </cell>
          <cell r="E127">
            <v>21648</v>
          </cell>
          <cell r="F127">
            <v>24898</v>
          </cell>
          <cell r="H127">
            <v>26625</v>
          </cell>
          <cell r="I127">
            <v>26625</v>
          </cell>
          <cell r="J127">
            <v>22729</v>
          </cell>
          <cell r="L127">
            <v>22398</v>
          </cell>
          <cell r="M127">
            <v>22382</v>
          </cell>
          <cell r="N127">
            <v>16458</v>
          </cell>
          <cell r="P127">
            <v>23184</v>
          </cell>
          <cell r="Q127">
            <v>23184</v>
          </cell>
          <cell r="R127">
            <v>19519</v>
          </cell>
        </row>
        <row r="128">
          <cell r="D128">
            <v>74238.64</v>
          </cell>
          <cell r="E128">
            <v>43738.98</v>
          </cell>
          <cell r="F128">
            <v>56029.07</v>
          </cell>
          <cell r="H128">
            <v>65270.27</v>
          </cell>
          <cell r="I128">
            <v>64324.32</v>
          </cell>
          <cell r="J128">
            <v>65808.509999999995</v>
          </cell>
          <cell r="L128">
            <v>60240.27</v>
          </cell>
          <cell r="M128">
            <v>63572.08</v>
          </cell>
          <cell r="N128">
            <v>41631.019999999997</v>
          </cell>
          <cell r="P128">
            <v>138610.10999999999</v>
          </cell>
          <cell r="Q128">
            <v>58641.57</v>
          </cell>
          <cell r="R128">
            <v>44055.839999999997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94640.23</v>
          </cell>
          <cell r="E132">
            <v>73811.91</v>
          </cell>
          <cell r="F132">
            <v>78833.63</v>
          </cell>
          <cell r="H132">
            <v>77567.570000000007</v>
          </cell>
          <cell r="I132">
            <v>77884.05</v>
          </cell>
          <cell r="J132">
            <v>80297.87</v>
          </cell>
          <cell r="L132">
            <v>68302.06</v>
          </cell>
          <cell r="M132">
            <v>68302.06</v>
          </cell>
          <cell r="N132">
            <v>60289.599999999999</v>
          </cell>
          <cell r="P132">
            <v>69653.929999999993</v>
          </cell>
          <cell r="Q132">
            <v>69653.929999999993</v>
          </cell>
          <cell r="R132">
            <v>64101.52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15898</v>
          </cell>
          <cell r="E140">
            <v>11955</v>
          </cell>
          <cell r="F140">
            <v>12745</v>
          </cell>
          <cell r="H140">
            <v>13982</v>
          </cell>
          <cell r="I140">
            <v>13982</v>
          </cell>
          <cell r="J140">
            <v>11091</v>
          </cell>
          <cell r="L140">
            <v>12258</v>
          </cell>
          <cell r="M140">
            <v>12218</v>
          </cell>
          <cell r="N140">
            <v>8138</v>
          </cell>
          <cell r="P140">
            <v>12321</v>
          </cell>
          <cell r="Q140">
            <v>12321</v>
          </cell>
          <cell r="R140">
            <v>10623</v>
          </cell>
        </row>
        <row r="141">
          <cell r="D141">
            <v>448437.36</v>
          </cell>
          <cell r="E141">
            <v>362828.53</v>
          </cell>
          <cell r="F141">
            <v>411155.33999999997</v>
          </cell>
          <cell r="H141">
            <v>447989.19</v>
          </cell>
          <cell r="I141">
            <v>430683.78</v>
          </cell>
          <cell r="J141">
            <v>382263.82999999996</v>
          </cell>
          <cell r="L141">
            <v>377991.3</v>
          </cell>
          <cell r="M141">
            <v>406252.17000000004</v>
          </cell>
          <cell r="N141">
            <v>291177.54000000004</v>
          </cell>
          <cell r="P141">
            <v>406565.83999999997</v>
          </cell>
          <cell r="Q141">
            <v>405460</v>
          </cell>
          <cell r="R141">
            <v>318814.20999999996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1477.88</v>
          </cell>
          <cell r="E148">
            <v>1147.3399999999999</v>
          </cell>
          <cell r="F148">
            <v>1119.0899999999999</v>
          </cell>
          <cell r="H148">
            <v>1216.22</v>
          </cell>
          <cell r="I148">
            <v>1216.22</v>
          </cell>
          <cell r="J148">
            <v>1148.94</v>
          </cell>
          <cell r="L148">
            <v>1070.94</v>
          </cell>
          <cell r="M148">
            <v>1070.94</v>
          </cell>
          <cell r="N148">
            <v>866.31</v>
          </cell>
          <cell r="P148">
            <v>1092.1300000000001</v>
          </cell>
          <cell r="Q148">
            <v>1092.1300000000001</v>
          </cell>
          <cell r="R148">
            <v>1005.08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20806.990000000002</v>
          </cell>
          <cell r="E153">
            <v>8350.0499999999993</v>
          </cell>
          <cell r="F153">
            <v>7522.77</v>
          </cell>
          <cell r="H153">
            <v>8851.35</v>
          </cell>
          <cell r="I153">
            <v>17214.3</v>
          </cell>
          <cell r="J153">
            <v>8361.7000000000007</v>
          </cell>
          <cell r="L153">
            <v>7199.08</v>
          </cell>
          <cell r="M153">
            <v>7794.05</v>
          </cell>
          <cell r="N153">
            <v>12117.35</v>
          </cell>
          <cell r="P153">
            <v>6734.83</v>
          </cell>
          <cell r="Q153">
            <v>7341.57</v>
          </cell>
          <cell r="R153">
            <v>7314.72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2">
        <row r="116">
          <cell r="D116">
            <v>3200</v>
          </cell>
          <cell r="E116">
            <v>3200</v>
          </cell>
          <cell r="F116">
            <v>3000</v>
          </cell>
          <cell r="H116">
            <v>2600</v>
          </cell>
          <cell r="I116">
            <v>2600</v>
          </cell>
          <cell r="J116">
            <v>2800</v>
          </cell>
          <cell r="L116">
            <v>2600</v>
          </cell>
          <cell r="M116">
            <v>2600</v>
          </cell>
          <cell r="N116">
            <v>2800</v>
          </cell>
          <cell r="P116">
            <v>2600</v>
          </cell>
          <cell r="Q116">
            <v>2600</v>
          </cell>
          <cell r="R116">
            <v>2700</v>
          </cell>
        </row>
        <row r="117">
          <cell r="D117">
            <v>217408.95</v>
          </cell>
          <cell r="E117">
            <v>218740.22999999998</v>
          </cell>
          <cell r="F117">
            <v>205482.84</v>
          </cell>
          <cell r="H117">
            <v>151965.77000000002</v>
          </cell>
          <cell r="I117">
            <v>152256.76</v>
          </cell>
          <cell r="J117">
            <v>166391.49</v>
          </cell>
          <cell r="L117">
            <v>154895.65</v>
          </cell>
          <cell r="M117">
            <v>155339.13</v>
          </cell>
          <cell r="N117">
            <v>168063.64</v>
          </cell>
          <cell r="P117">
            <v>153835.96000000002</v>
          </cell>
          <cell r="Q117">
            <v>153400.45000000001</v>
          </cell>
          <cell r="R117">
            <v>154575.13</v>
          </cell>
        </row>
        <row r="118">
          <cell r="D118">
            <v>130348.43</v>
          </cell>
          <cell r="E118">
            <v>16091.95</v>
          </cell>
          <cell r="F118">
            <v>14098.07</v>
          </cell>
          <cell r="H118">
            <v>10720.72</v>
          </cell>
          <cell r="I118">
            <v>10720.72</v>
          </cell>
          <cell r="J118">
            <v>12659.57</v>
          </cell>
          <cell r="L118">
            <v>10892.45</v>
          </cell>
          <cell r="M118">
            <v>10892.45</v>
          </cell>
          <cell r="N118">
            <v>12727.27</v>
          </cell>
          <cell r="P118">
            <v>10696.63</v>
          </cell>
          <cell r="Q118">
            <v>10696.63</v>
          </cell>
          <cell r="R118">
            <v>12081.22</v>
          </cell>
        </row>
        <row r="119">
          <cell r="D119">
            <v>35294.259999999995</v>
          </cell>
          <cell r="E119">
            <v>211689.2</v>
          </cell>
          <cell r="F119">
            <v>72667.92</v>
          </cell>
          <cell r="H119">
            <v>25940.45</v>
          </cell>
          <cell r="I119">
            <v>22326.04</v>
          </cell>
          <cell r="J119">
            <v>26595.21</v>
          </cell>
          <cell r="L119">
            <v>23695.01</v>
          </cell>
          <cell r="M119">
            <v>23306</v>
          </cell>
          <cell r="N119">
            <v>25623.64</v>
          </cell>
          <cell r="P119">
            <v>5640</v>
          </cell>
          <cell r="Q119">
            <v>21985.98</v>
          </cell>
          <cell r="R119">
            <v>210220.03</v>
          </cell>
        </row>
        <row r="120">
          <cell r="D120">
            <v>0</v>
          </cell>
          <cell r="E120">
            <v>156551.72</v>
          </cell>
          <cell r="F120">
            <v>96471.1</v>
          </cell>
          <cell r="H120">
            <v>58045.05</v>
          </cell>
          <cell r="I120">
            <v>0</v>
          </cell>
          <cell r="J120">
            <v>0</v>
          </cell>
          <cell r="L120">
            <v>69089.240000000005</v>
          </cell>
          <cell r="M120">
            <v>0</v>
          </cell>
          <cell r="N120">
            <v>103272.73</v>
          </cell>
          <cell r="P120">
            <v>7640.45</v>
          </cell>
          <cell r="Q120">
            <v>72737.08</v>
          </cell>
          <cell r="R120">
            <v>63685.279999999999</v>
          </cell>
        </row>
        <row r="121">
          <cell r="D121">
            <v>49007</v>
          </cell>
          <cell r="E121">
            <v>45845.299999999988</v>
          </cell>
          <cell r="F121">
            <v>49007</v>
          </cell>
          <cell r="H121">
            <v>47953</v>
          </cell>
          <cell r="I121">
            <v>49551.51999999999</v>
          </cell>
          <cell r="J121">
            <v>47953</v>
          </cell>
          <cell r="L121">
            <v>49551</v>
          </cell>
          <cell r="M121">
            <v>49551</v>
          </cell>
          <cell r="N121">
            <v>47954.049999999988</v>
          </cell>
          <cell r="P121">
            <v>49551</v>
          </cell>
          <cell r="Q121">
            <v>47953.739999999991</v>
          </cell>
          <cell r="R121">
            <v>49551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105764.83</v>
          </cell>
          <cell r="E123">
            <v>411370.46</v>
          </cell>
          <cell r="F123">
            <v>239930.08</v>
          </cell>
          <cell r="H123">
            <v>336524.19</v>
          </cell>
          <cell r="I123">
            <v>342414.46</v>
          </cell>
          <cell r="J123">
            <v>143243.99</v>
          </cell>
          <cell r="L123">
            <v>331100.09000000003</v>
          </cell>
          <cell r="M123">
            <v>214893.23</v>
          </cell>
          <cell r="N123">
            <v>127282.73</v>
          </cell>
          <cell r="P123">
            <v>262335.59999999998</v>
          </cell>
          <cell r="Q123">
            <v>189705.48</v>
          </cell>
          <cell r="R123">
            <v>110984.11</v>
          </cell>
        </row>
        <row r="124">
          <cell r="D124">
            <v>440278.76</v>
          </cell>
          <cell r="E124">
            <v>436649.68</v>
          </cell>
          <cell r="F124">
            <v>439129.17</v>
          </cell>
          <cell r="H124">
            <v>322577.34000000003</v>
          </cell>
          <cell r="I124">
            <v>334219.63</v>
          </cell>
          <cell r="J124">
            <v>383180.61</v>
          </cell>
          <cell r="L124">
            <v>329616.8</v>
          </cell>
          <cell r="M124">
            <v>331128.77</v>
          </cell>
          <cell r="N124">
            <v>368265.68</v>
          </cell>
          <cell r="P124">
            <v>293373.37</v>
          </cell>
          <cell r="Q124">
            <v>294347.69</v>
          </cell>
          <cell r="R124">
            <v>332448.53000000003</v>
          </cell>
        </row>
        <row r="125">
          <cell r="D125">
            <v>45229.736447368421</v>
          </cell>
          <cell r="E125">
            <v>44120.829656992079</v>
          </cell>
          <cell r="F125">
            <v>46560.681923311015</v>
          </cell>
          <cell r="H125">
            <v>35129.920037359894</v>
          </cell>
          <cell r="I125">
            <v>35116.200426908152</v>
          </cell>
          <cell r="J125">
            <v>32682.853120936285</v>
          </cell>
          <cell r="L125">
            <v>35520.990216138322</v>
          </cell>
          <cell r="M125">
            <v>36544.558825481079</v>
          </cell>
          <cell r="N125">
            <v>35642.679648648649</v>
          </cell>
          <cell r="P125">
            <v>37747.526579292273</v>
          </cell>
          <cell r="Q125">
            <v>37529.967036535862</v>
          </cell>
          <cell r="R125">
            <v>32213.123847283405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20011</v>
          </cell>
          <cell r="E127">
            <v>19519</v>
          </cell>
          <cell r="F127">
            <v>20164</v>
          </cell>
          <cell r="H127">
            <v>15088</v>
          </cell>
          <cell r="I127">
            <v>15088</v>
          </cell>
          <cell r="J127">
            <v>16100</v>
          </cell>
          <cell r="L127">
            <v>14645</v>
          </cell>
          <cell r="M127">
            <v>14634</v>
          </cell>
          <cell r="N127">
            <v>15544</v>
          </cell>
          <cell r="P127">
            <v>14597</v>
          </cell>
          <cell r="Q127">
            <v>14597</v>
          </cell>
          <cell r="R127">
            <v>15083</v>
          </cell>
        </row>
        <row r="128">
          <cell r="D128">
            <v>51122.42</v>
          </cell>
          <cell r="E128">
            <v>39436.78</v>
          </cell>
          <cell r="F128">
            <v>45375.66</v>
          </cell>
          <cell r="H128">
            <v>36986.49</v>
          </cell>
          <cell r="I128">
            <v>36450.449999999997</v>
          </cell>
          <cell r="J128">
            <v>46614.36</v>
          </cell>
          <cell r="L128">
            <v>39387.870000000003</v>
          </cell>
          <cell r="M128">
            <v>41566.36</v>
          </cell>
          <cell r="N128">
            <v>39318.18</v>
          </cell>
          <cell r="P128">
            <v>87273.03</v>
          </cell>
          <cell r="Q128">
            <v>36922.47</v>
          </cell>
          <cell r="R128">
            <v>34043.15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65171.42</v>
          </cell>
          <cell r="E132">
            <v>66551.72</v>
          </cell>
          <cell r="F132">
            <v>63844.13</v>
          </cell>
          <cell r="H132">
            <v>43954.95</v>
          </cell>
          <cell r="I132">
            <v>44134.3</v>
          </cell>
          <cell r="J132">
            <v>56877.66</v>
          </cell>
          <cell r="L132">
            <v>44659.040000000001</v>
          </cell>
          <cell r="M132">
            <v>44659.040000000001</v>
          </cell>
          <cell r="N132">
            <v>56940.18</v>
          </cell>
          <cell r="P132">
            <v>43856.18</v>
          </cell>
          <cell r="Q132">
            <v>43856.18</v>
          </cell>
          <cell r="R132">
            <v>49532.99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10947</v>
          </cell>
          <cell r="E140">
            <v>10779</v>
          </cell>
          <cell r="F140">
            <v>10321</v>
          </cell>
          <cell r="H140">
            <v>7923</v>
          </cell>
          <cell r="I140">
            <v>7923</v>
          </cell>
          <cell r="J140">
            <v>7856</v>
          </cell>
          <cell r="L140">
            <v>8015</v>
          </cell>
          <cell r="M140">
            <v>7988</v>
          </cell>
          <cell r="N140">
            <v>7686</v>
          </cell>
          <cell r="P140">
            <v>7758</v>
          </cell>
          <cell r="Q140">
            <v>7758</v>
          </cell>
          <cell r="R140">
            <v>8208</v>
          </cell>
        </row>
        <row r="141">
          <cell r="D141">
            <v>275047.89</v>
          </cell>
          <cell r="E141">
            <v>281789.66000000003</v>
          </cell>
          <cell r="F141">
            <v>270197.64</v>
          </cell>
          <cell r="H141">
            <v>206423.87</v>
          </cell>
          <cell r="I141">
            <v>197694.14</v>
          </cell>
          <cell r="J141">
            <v>222795.21</v>
          </cell>
          <cell r="L141">
            <v>179917.39</v>
          </cell>
          <cell r="M141">
            <v>198395.65</v>
          </cell>
          <cell r="N141">
            <v>220745.45</v>
          </cell>
          <cell r="P141">
            <v>199337.75</v>
          </cell>
          <cell r="Q141">
            <v>192660</v>
          </cell>
          <cell r="R141">
            <v>182274.62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1017.7</v>
          </cell>
          <cell r="E148">
            <v>1034.48</v>
          </cell>
          <cell r="F148">
            <v>906.3</v>
          </cell>
          <cell r="H148">
            <v>689.19</v>
          </cell>
          <cell r="I148">
            <v>689.19</v>
          </cell>
          <cell r="J148">
            <v>813.83</v>
          </cell>
          <cell r="L148">
            <v>700.23</v>
          </cell>
          <cell r="M148">
            <v>700.23</v>
          </cell>
          <cell r="N148">
            <v>818.18</v>
          </cell>
          <cell r="P148">
            <v>687.64</v>
          </cell>
          <cell r="Q148">
            <v>687.64</v>
          </cell>
          <cell r="R148">
            <v>776.65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14328.17</v>
          </cell>
          <cell r="E153">
            <v>7528.74</v>
          </cell>
          <cell r="F153">
            <v>6092.38</v>
          </cell>
          <cell r="H153">
            <v>5015.7700000000004</v>
          </cell>
          <cell r="I153">
            <v>9754.77</v>
          </cell>
          <cell r="J153">
            <v>5922.87</v>
          </cell>
          <cell r="L153">
            <v>4707.09</v>
          </cell>
          <cell r="M153">
            <v>5096.1099999999997</v>
          </cell>
          <cell r="N153">
            <v>11444.17</v>
          </cell>
          <cell r="P153">
            <v>4240.45</v>
          </cell>
          <cell r="Q153">
            <v>4622.47</v>
          </cell>
          <cell r="R153">
            <v>5652.28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3">
        <row r="116">
          <cell r="D116">
            <v>7600</v>
          </cell>
          <cell r="E116">
            <v>8900</v>
          </cell>
          <cell r="F116">
            <v>10100</v>
          </cell>
          <cell r="H116">
            <v>10300</v>
          </cell>
          <cell r="I116">
            <v>10300</v>
          </cell>
          <cell r="J116">
            <v>10200</v>
          </cell>
          <cell r="L116">
            <v>10300</v>
          </cell>
          <cell r="M116">
            <v>10300</v>
          </cell>
          <cell r="N116">
            <v>10900</v>
          </cell>
          <cell r="P116">
            <v>10700</v>
          </cell>
          <cell r="Q116">
            <v>10700</v>
          </cell>
          <cell r="R116">
            <v>10500</v>
          </cell>
        </row>
        <row r="117">
          <cell r="D117">
            <v>431550.33999999997</v>
          </cell>
          <cell r="E117">
            <v>501678.74</v>
          </cell>
          <cell r="F117">
            <v>532313.13</v>
          </cell>
          <cell r="H117">
            <v>549288.29</v>
          </cell>
          <cell r="I117">
            <v>550537.84000000008</v>
          </cell>
          <cell r="J117">
            <v>560904.26</v>
          </cell>
          <cell r="L117">
            <v>564078.26</v>
          </cell>
          <cell r="M117">
            <v>567895.65</v>
          </cell>
          <cell r="N117">
            <v>572946.52</v>
          </cell>
          <cell r="P117">
            <v>562271.90999999992</v>
          </cell>
          <cell r="Q117">
            <v>548860.9</v>
          </cell>
          <cell r="R117">
            <v>526357.87</v>
          </cell>
        </row>
        <row r="118">
          <cell r="D118">
            <v>249137.06</v>
          </cell>
          <cell r="E118">
            <v>38039.839999999997</v>
          </cell>
          <cell r="F118">
            <v>42496.13</v>
          </cell>
          <cell r="H118">
            <v>46036.04</v>
          </cell>
          <cell r="I118">
            <v>46036.04</v>
          </cell>
          <cell r="J118">
            <v>46170.21</v>
          </cell>
          <cell r="L118">
            <v>47093.82</v>
          </cell>
          <cell r="M118">
            <v>47093.82</v>
          </cell>
          <cell r="N118">
            <v>51657.75</v>
          </cell>
          <cell r="P118">
            <v>49393.26</v>
          </cell>
          <cell r="Q118">
            <v>49393.26</v>
          </cell>
          <cell r="R118">
            <v>49035.53</v>
          </cell>
        </row>
        <row r="119">
          <cell r="D119">
            <v>65581.320000000007</v>
          </cell>
          <cell r="E119">
            <v>489708.62</v>
          </cell>
          <cell r="F119">
            <v>196789.44</v>
          </cell>
          <cell r="H119">
            <v>105292.52</v>
          </cell>
          <cell r="I119">
            <v>89771.8</v>
          </cell>
          <cell r="J119">
            <v>95024.89</v>
          </cell>
          <cell r="L119">
            <v>96181.37</v>
          </cell>
          <cell r="M119">
            <v>94499.45</v>
          </cell>
          <cell r="N119">
            <v>97070.05</v>
          </cell>
          <cell r="P119">
            <v>16800</v>
          </cell>
          <cell r="Q119">
            <v>91559.96</v>
          </cell>
          <cell r="R119">
            <v>830876.57</v>
          </cell>
        </row>
        <row r="120">
          <cell r="D120">
            <v>0</v>
          </cell>
          <cell r="E120">
            <v>370073.33</v>
          </cell>
          <cell r="F120">
            <v>290794.94</v>
          </cell>
          <cell r="H120">
            <v>249252.25</v>
          </cell>
          <cell r="I120">
            <v>0</v>
          </cell>
          <cell r="J120">
            <v>0</v>
          </cell>
          <cell r="L120">
            <v>298709.38</v>
          </cell>
          <cell r="M120">
            <v>0</v>
          </cell>
          <cell r="N120">
            <v>419165.78</v>
          </cell>
          <cell r="P120">
            <v>35280.9</v>
          </cell>
          <cell r="Q120">
            <v>335874.16</v>
          </cell>
          <cell r="R120">
            <v>258487.31</v>
          </cell>
        </row>
        <row r="121">
          <cell r="D121">
            <v>64652</v>
          </cell>
          <cell r="E121">
            <v>60479.619999999995</v>
          </cell>
          <cell r="F121">
            <v>64652</v>
          </cell>
          <cell r="H121">
            <v>63261</v>
          </cell>
          <cell r="I121">
            <v>65370.040000000008</v>
          </cell>
          <cell r="J121">
            <v>63261</v>
          </cell>
          <cell r="L121">
            <v>65370</v>
          </cell>
          <cell r="M121">
            <v>65370</v>
          </cell>
          <cell r="N121">
            <v>63260.869999999995</v>
          </cell>
          <cell r="P121">
            <v>65370</v>
          </cell>
          <cell r="Q121">
            <v>63260.459999999992</v>
          </cell>
          <cell r="R121">
            <v>65370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183938.84</v>
          </cell>
          <cell r="E123">
            <v>972440.49</v>
          </cell>
          <cell r="F123">
            <v>723226.45</v>
          </cell>
          <cell r="H123">
            <v>1445074.46</v>
          </cell>
          <cell r="I123">
            <v>1470367.97</v>
          </cell>
          <cell r="J123">
            <v>522419.26</v>
          </cell>
          <cell r="L123">
            <v>1431520.98</v>
          </cell>
          <cell r="M123">
            <v>929097.19</v>
          </cell>
          <cell r="N123">
            <v>516618.13</v>
          </cell>
          <cell r="P123">
            <v>1211373.19</v>
          </cell>
          <cell r="Q123">
            <v>875992.97</v>
          </cell>
          <cell r="R123">
            <v>450464.92</v>
          </cell>
        </row>
        <row r="124">
          <cell r="D124">
            <v>765702.2</v>
          </cell>
          <cell r="E124">
            <v>1032198.15</v>
          </cell>
          <cell r="F124">
            <v>1323676.6100000001</v>
          </cell>
          <cell r="H124">
            <v>1385185.06</v>
          </cell>
          <cell r="I124">
            <v>1435178.39</v>
          </cell>
          <cell r="J124">
            <v>1397482.23</v>
          </cell>
          <cell r="L124">
            <v>1425107.92</v>
          </cell>
          <cell r="M124">
            <v>1431644.99</v>
          </cell>
          <cell r="N124">
            <v>1494725.41</v>
          </cell>
          <cell r="P124">
            <v>1354694.7</v>
          </cell>
          <cell r="Q124">
            <v>1359193.75</v>
          </cell>
          <cell r="R124">
            <v>1349349.93</v>
          </cell>
        </row>
        <row r="125">
          <cell r="D125">
            <v>101443.83746052632</v>
          </cell>
          <cell r="E125">
            <v>99271.866728232184</v>
          </cell>
          <cell r="F125">
            <v>104761.53432744977</v>
          </cell>
          <cell r="H125">
            <v>133343.70427148193</v>
          </cell>
          <cell r="I125">
            <v>132922.68372574385</v>
          </cell>
          <cell r="J125">
            <v>127556.29845253576</v>
          </cell>
          <cell r="L125">
            <v>134498.51101585012</v>
          </cell>
          <cell r="M125">
            <v>136942.58824153949</v>
          </cell>
          <cell r="N125">
            <v>120475.48487162162</v>
          </cell>
          <cell r="P125">
            <v>131844.52319790301</v>
          </cell>
          <cell r="Q125">
            <v>127176.92509472262</v>
          </cell>
          <cell r="R125">
            <v>109636.51853157122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34800.909280000022</v>
          </cell>
          <cell r="E127">
            <v>44360.419840000075</v>
          </cell>
          <cell r="F127">
            <v>64875.672560000035</v>
          </cell>
          <cell r="H127">
            <v>64788.578559999994</v>
          </cell>
          <cell r="I127">
            <v>64788.578559999994</v>
          </cell>
          <cell r="J127">
            <v>58717.313120000006</v>
          </cell>
          <cell r="L127">
            <v>63316.628400000045</v>
          </cell>
          <cell r="M127">
            <v>63274.051840000058</v>
          </cell>
          <cell r="N127">
            <v>63090.063120000035</v>
          </cell>
          <cell r="P127">
            <v>67404.178560000088</v>
          </cell>
          <cell r="Q127">
            <v>67404.178560000088</v>
          </cell>
          <cell r="R127">
            <v>61216.438720000035</v>
          </cell>
        </row>
        <row r="128">
          <cell r="D128">
            <v>88908.55</v>
          </cell>
          <cell r="E128">
            <v>93224.79</v>
          </cell>
          <cell r="F128">
            <v>136776.82999999999</v>
          </cell>
          <cell r="H128">
            <v>158824.32000000001</v>
          </cell>
          <cell r="I128">
            <v>156522.51999999999</v>
          </cell>
          <cell r="J128">
            <v>170005.32</v>
          </cell>
          <cell r="L128">
            <v>170294.62</v>
          </cell>
          <cell r="M128">
            <v>179713.39</v>
          </cell>
          <cell r="N128">
            <v>159585.56</v>
          </cell>
          <cell r="P128">
            <v>402996.07</v>
          </cell>
          <cell r="Q128">
            <v>170494.94</v>
          </cell>
          <cell r="R128">
            <v>138175.13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113341.59</v>
          </cell>
          <cell r="E132">
            <v>157321.92000000001</v>
          </cell>
          <cell r="F132">
            <v>192446.76</v>
          </cell>
          <cell r="H132">
            <v>188747.75</v>
          </cell>
          <cell r="I132">
            <v>189517.86</v>
          </cell>
          <cell r="J132">
            <v>207436.17</v>
          </cell>
          <cell r="L132">
            <v>193084.67</v>
          </cell>
          <cell r="M132">
            <v>193084.67</v>
          </cell>
          <cell r="N132">
            <v>231110.15</v>
          </cell>
          <cell r="P132">
            <v>202512.36</v>
          </cell>
          <cell r="Q132">
            <v>202512.36</v>
          </cell>
          <cell r="R132">
            <v>201045.69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19038.25</v>
          </cell>
          <cell r="E140">
            <v>24499.25</v>
          </cell>
          <cell r="F140">
            <v>33208.25</v>
          </cell>
          <cell r="H140">
            <v>34021.25</v>
          </cell>
          <cell r="I140">
            <v>34021.25</v>
          </cell>
          <cell r="J140">
            <v>28652.25</v>
          </cell>
          <cell r="L140">
            <v>34651.25</v>
          </cell>
          <cell r="M140">
            <v>34538.25</v>
          </cell>
          <cell r="N140">
            <v>31198.25</v>
          </cell>
          <cell r="P140">
            <v>35823.25</v>
          </cell>
          <cell r="Q140">
            <v>35823.25</v>
          </cell>
          <cell r="R140">
            <v>33317.25</v>
          </cell>
        </row>
        <row r="141">
          <cell r="D141">
            <v>544844.15</v>
          </cell>
          <cell r="E141">
            <v>650715.96</v>
          </cell>
          <cell r="F141">
            <v>713785.03</v>
          </cell>
          <cell r="H141">
            <v>789843.69</v>
          </cell>
          <cell r="I141">
            <v>752357.21</v>
          </cell>
          <cell r="J141">
            <v>781364.89</v>
          </cell>
          <cell r="L141">
            <v>678686.96</v>
          </cell>
          <cell r="M141">
            <v>758578.26</v>
          </cell>
          <cell r="N141">
            <v>786213.9</v>
          </cell>
          <cell r="P141">
            <v>774115.51</v>
          </cell>
          <cell r="Q141">
            <v>731880</v>
          </cell>
          <cell r="R141">
            <v>638226.4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1769.91</v>
          </cell>
          <cell r="E148">
            <v>2445.42</v>
          </cell>
          <cell r="F148">
            <v>2731.89</v>
          </cell>
          <cell r="H148">
            <v>2959.46</v>
          </cell>
          <cell r="I148">
            <v>2959.46</v>
          </cell>
          <cell r="J148">
            <v>2968.09</v>
          </cell>
          <cell r="L148">
            <v>3027.46</v>
          </cell>
          <cell r="M148">
            <v>3027.46</v>
          </cell>
          <cell r="N148">
            <v>3320.86</v>
          </cell>
          <cell r="P148">
            <v>3175.28</v>
          </cell>
          <cell r="Q148">
            <v>3175.28</v>
          </cell>
          <cell r="R148">
            <v>3152.28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24918.55</v>
          </cell>
          <cell r="E153">
            <v>17797.21</v>
          </cell>
          <cell r="F153">
            <v>18364.400000000001</v>
          </cell>
          <cell r="H153">
            <v>21538.29</v>
          </cell>
          <cell r="I153">
            <v>41888.129999999997</v>
          </cell>
          <cell r="J153">
            <v>21601.06</v>
          </cell>
          <cell r="L153">
            <v>20351.259999999998</v>
          </cell>
          <cell r="M153">
            <v>22033.18</v>
          </cell>
          <cell r="N153">
            <v>46449.85</v>
          </cell>
          <cell r="P153">
            <v>19580.900000000001</v>
          </cell>
          <cell r="Q153">
            <v>21344.94</v>
          </cell>
          <cell r="R153">
            <v>22941.62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5417</v>
          </cell>
          <cell r="E159">
            <v>5417</v>
          </cell>
          <cell r="F159">
            <v>5416</v>
          </cell>
          <cell r="H159">
            <v>5417</v>
          </cell>
          <cell r="I159">
            <v>5417</v>
          </cell>
          <cell r="J159">
            <v>5416</v>
          </cell>
          <cell r="L159">
            <v>5417</v>
          </cell>
          <cell r="M159">
            <v>5417</v>
          </cell>
          <cell r="N159">
            <v>5416</v>
          </cell>
          <cell r="P159">
            <v>5417</v>
          </cell>
          <cell r="Q159">
            <v>5417</v>
          </cell>
          <cell r="R159">
            <v>5416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4">
        <row r="116">
          <cell r="D116">
            <v>6200</v>
          </cell>
          <cell r="E116">
            <v>6400</v>
          </cell>
          <cell r="F116">
            <v>6100</v>
          </cell>
          <cell r="H116">
            <v>6300</v>
          </cell>
          <cell r="I116">
            <v>6300</v>
          </cell>
          <cell r="J116">
            <v>6100</v>
          </cell>
          <cell r="L116">
            <v>7500</v>
          </cell>
          <cell r="M116">
            <v>7500</v>
          </cell>
          <cell r="N116">
            <v>6600</v>
          </cell>
          <cell r="P116">
            <v>7400</v>
          </cell>
          <cell r="Q116">
            <v>7400</v>
          </cell>
          <cell r="R116">
            <v>7200</v>
          </cell>
        </row>
        <row r="117">
          <cell r="D117">
            <v>276282.79000000004</v>
          </cell>
          <cell r="E117">
            <v>275647.58999999997</v>
          </cell>
          <cell r="F117">
            <v>364872.86</v>
          </cell>
          <cell r="H117">
            <v>349411.70999999996</v>
          </cell>
          <cell r="I117">
            <v>350062.16000000003</v>
          </cell>
          <cell r="J117">
            <v>300402.13</v>
          </cell>
          <cell r="L117">
            <v>439986.95999999996</v>
          </cell>
          <cell r="M117">
            <v>431817.39</v>
          </cell>
          <cell r="N117">
            <v>371211.23</v>
          </cell>
          <cell r="P117">
            <v>429207.87</v>
          </cell>
          <cell r="Q117">
            <v>426001.35</v>
          </cell>
          <cell r="R117">
            <v>421423.86</v>
          </cell>
        </row>
        <row r="118">
          <cell r="D118">
            <v>184412.25</v>
          </cell>
          <cell r="E118">
            <v>23402.16</v>
          </cell>
          <cell r="F118">
            <v>26155.360000000001</v>
          </cell>
          <cell r="H118">
            <v>23963.96</v>
          </cell>
          <cell r="I118">
            <v>23963.96</v>
          </cell>
          <cell r="J118">
            <v>23085.11</v>
          </cell>
          <cell r="L118">
            <v>32677.35</v>
          </cell>
          <cell r="M118">
            <v>32677.35</v>
          </cell>
          <cell r="N118">
            <v>26951.87</v>
          </cell>
          <cell r="P118">
            <v>32089.89</v>
          </cell>
          <cell r="Q118">
            <v>32089.89</v>
          </cell>
          <cell r="R118">
            <v>31269.040000000001</v>
          </cell>
        </row>
        <row r="119">
          <cell r="D119">
            <v>48454.12</v>
          </cell>
          <cell r="E119">
            <v>269119.20999999996</v>
          </cell>
          <cell r="F119">
            <v>132711.72</v>
          </cell>
          <cell r="H119">
            <v>60017.48</v>
          </cell>
          <cell r="I119">
            <v>51938.2</v>
          </cell>
          <cell r="J119">
            <v>48772.45</v>
          </cell>
          <cell r="L119">
            <v>70845.03</v>
          </cell>
          <cell r="M119">
            <v>69077.989999999991</v>
          </cell>
          <cell r="N119">
            <v>56358.29</v>
          </cell>
          <cell r="P119">
            <v>16080</v>
          </cell>
          <cell r="Q119">
            <v>64997.93</v>
          </cell>
          <cell r="R119">
            <v>550144.77</v>
          </cell>
        </row>
        <row r="120">
          <cell r="D120">
            <v>0</v>
          </cell>
          <cell r="E120">
            <v>227669.62</v>
          </cell>
          <cell r="F120">
            <v>178977.38</v>
          </cell>
          <cell r="H120">
            <v>129747.75</v>
          </cell>
          <cell r="I120">
            <v>0</v>
          </cell>
          <cell r="J120">
            <v>0</v>
          </cell>
          <cell r="L120">
            <v>207267.73</v>
          </cell>
          <cell r="M120">
            <v>0</v>
          </cell>
          <cell r="N120">
            <v>218695.19</v>
          </cell>
          <cell r="P120">
            <v>22921.35</v>
          </cell>
          <cell r="Q120">
            <v>218211.24</v>
          </cell>
          <cell r="R120">
            <v>164832.49</v>
          </cell>
        </row>
        <row r="121">
          <cell r="D121">
            <v>31195</v>
          </cell>
          <cell r="E121">
            <v>29181.979999999996</v>
          </cell>
          <cell r="F121">
            <v>31195</v>
          </cell>
          <cell r="H121">
            <v>30524</v>
          </cell>
          <cell r="I121">
            <v>31541.309999999998</v>
          </cell>
          <cell r="J121">
            <v>30524</v>
          </cell>
          <cell r="L121">
            <v>31541</v>
          </cell>
          <cell r="M121">
            <v>31541</v>
          </cell>
          <cell r="N121">
            <v>30524.83</v>
          </cell>
          <cell r="P121">
            <v>31541</v>
          </cell>
          <cell r="Q121">
            <v>30524.630000000005</v>
          </cell>
          <cell r="R121">
            <v>31541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156348.01</v>
          </cell>
          <cell r="E123">
            <v>598246.72</v>
          </cell>
          <cell r="F123">
            <v>445128.71</v>
          </cell>
          <cell r="H123">
            <v>752230.54</v>
          </cell>
          <cell r="I123">
            <v>765397.03</v>
          </cell>
          <cell r="J123">
            <v>261209.63</v>
          </cell>
          <cell r="L123">
            <v>993300.27</v>
          </cell>
          <cell r="M123">
            <v>644679.68000000005</v>
          </cell>
          <cell r="N123">
            <v>269539.89</v>
          </cell>
          <cell r="P123">
            <v>787006.79</v>
          </cell>
          <cell r="Q123">
            <v>569116.44999999995</v>
          </cell>
          <cell r="R123">
            <v>287252.99</v>
          </cell>
        </row>
        <row r="124">
          <cell r="D124">
            <v>650846.87</v>
          </cell>
          <cell r="E124">
            <v>635009.71</v>
          </cell>
          <cell r="F124">
            <v>814691.53</v>
          </cell>
          <cell r="H124">
            <v>721055.23</v>
          </cell>
          <cell r="I124">
            <v>747079.16</v>
          </cell>
          <cell r="J124">
            <v>698741.12</v>
          </cell>
          <cell r="L124">
            <v>988850.39</v>
          </cell>
          <cell r="M124">
            <v>993386.32</v>
          </cell>
          <cell r="N124">
            <v>779856.74</v>
          </cell>
          <cell r="P124">
            <v>880120.12</v>
          </cell>
          <cell r="Q124">
            <v>883043.07</v>
          </cell>
          <cell r="R124">
            <v>860455.03</v>
          </cell>
        </row>
        <row r="125">
          <cell r="D125">
            <v>46522.014631578953</v>
          </cell>
          <cell r="E125">
            <v>45652.802908970974</v>
          </cell>
          <cell r="F125">
            <v>83144.074863055372</v>
          </cell>
          <cell r="H125">
            <v>91470.357833125759</v>
          </cell>
          <cell r="I125">
            <v>91233.265815006467</v>
          </cell>
          <cell r="J125">
            <v>60908.953543563075</v>
          </cell>
          <cell r="L125">
            <v>105429.32202449566</v>
          </cell>
          <cell r="M125">
            <v>103716.93838088917</v>
          </cell>
          <cell r="N125">
            <v>88492.170162162161</v>
          </cell>
          <cell r="P125">
            <v>107300.83944298822</v>
          </cell>
          <cell r="Q125">
            <v>106455.19495940462</v>
          </cell>
          <cell r="R125">
            <v>100140.79804698972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29581</v>
          </cell>
          <cell r="E127">
            <v>30165</v>
          </cell>
          <cell r="F127">
            <v>33314</v>
          </cell>
          <cell r="H127">
            <v>33725</v>
          </cell>
          <cell r="I127">
            <v>33725</v>
          </cell>
          <cell r="J127">
            <v>29358</v>
          </cell>
          <cell r="L127">
            <v>43935</v>
          </cell>
          <cell r="M127">
            <v>43903</v>
          </cell>
          <cell r="N127">
            <v>32916</v>
          </cell>
          <cell r="P127">
            <v>43791</v>
          </cell>
          <cell r="Q127">
            <v>43791</v>
          </cell>
          <cell r="R127">
            <v>39037</v>
          </cell>
        </row>
        <row r="128">
          <cell r="D128">
            <v>75572.27</v>
          </cell>
          <cell r="E128">
            <v>57352.02</v>
          </cell>
          <cell r="F128">
            <v>84182.89</v>
          </cell>
          <cell r="H128">
            <v>82675.679999999993</v>
          </cell>
          <cell r="I128">
            <v>81477.48</v>
          </cell>
          <cell r="J128">
            <v>85002.66</v>
          </cell>
          <cell r="L128">
            <v>118163.62</v>
          </cell>
          <cell r="M128">
            <v>124699.08</v>
          </cell>
          <cell r="N128">
            <v>83262.03</v>
          </cell>
          <cell r="P128">
            <v>261819.1</v>
          </cell>
          <cell r="Q128">
            <v>110767.42</v>
          </cell>
          <cell r="R128">
            <v>88111.679999999993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96340.35</v>
          </cell>
          <cell r="E132">
            <v>96784.66</v>
          </cell>
          <cell r="F132">
            <v>118446.41</v>
          </cell>
          <cell r="H132">
            <v>98252.25</v>
          </cell>
          <cell r="I132">
            <v>98653.14</v>
          </cell>
          <cell r="J132">
            <v>103718.09</v>
          </cell>
          <cell r="L132">
            <v>133977.12</v>
          </cell>
          <cell r="M132">
            <v>133977.12</v>
          </cell>
          <cell r="N132">
            <v>120579.21</v>
          </cell>
          <cell r="P132">
            <v>131568.54</v>
          </cell>
          <cell r="Q132">
            <v>131568.54</v>
          </cell>
          <cell r="R132">
            <v>128203.05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16183</v>
          </cell>
          <cell r="E140">
            <v>16659</v>
          </cell>
          <cell r="F140">
            <v>17053</v>
          </cell>
          <cell r="H140">
            <v>17710</v>
          </cell>
          <cell r="I140">
            <v>17710</v>
          </cell>
          <cell r="J140">
            <v>14326</v>
          </cell>
          <cell r="L140">
            <v>24045</v>
          </cell>
          <cell r="M140">
            <v>23965</v>
          </cell>
          <cell r="N140">
            <v>16277</v>
          </cell>
          <cell r="P140">
            <v>23273</v>
          </cell>
          <cell r="Q140">
            <v>23273</v>
          </cell>
          <cell r="R140">
            <v>21246</v>
          </cell>
        </row>
        <row r="141">
          <cell r="D141">
            <v>347692.53</v>
          </cell>
          <cell r="E141">
            <v>354044.54000000004</v>
          </cell>
          <cell r="F141">
            <v>491759.98</v>
          </cell>
          <cell r="H141">
            <v>493606.31</v>
          </cell>
          <cell r="I141">
            <v>474092.79000000004</v>
          </cell>
          <cell r="J141">
            <v>410632.45</v>
          </cell>
          <cell r="L141">
            <v>535952.16999999993</v>
          </cell>
          <cell r="M141">
            <v>581886.96</v>
          </cell>
          <cell r="N141">
            <v>500655.08</v>
          </cell>
          <cell r="P141">
            <v>584713.26</v>
          </cell>
          <cell r="Q141">
            <v>562780</v>
          </cell>
          <cell r="R141">
            <v>514128.43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1504.42</v>
          </cell>
          <cell r="E148">
            <v>1504.42</v>
          </cell>
          <cell r="F148">
            <v>1681.42</v>
          </cell>
          <cell r="H148">
            <v>1540.54</v>
          </cell>
          <cell r="I148">
            <v>1540.54</v>
          </cell>
          <cell r="J148">
            <v>1484.04</v>
          </cell>
          <cell r="L148">
            <v>2100.69</v>
          </cell>
          <cell r="M148">
            <v>2100.69</v>
          </cell>
          <cell r="N148">
            <v>1732.62</v>
          </cell>
          <cell r="P148">
            <v>2062.92</v>
          </cell>
          <cell r="Q148">
            <v>2062.92</v>
          </cell>
          <cell r="R148">
            <v>2010.15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21180.77</v>
          </cell>
          <cell r="E153">
            <v>10948.87</v>
          </cell>
          <cell r="F153">
            <v>11302.85</v>
          </cell>
          <cell r="H153">
            <v>11211.71</v>
          </cell>
          <cell r="I153">
            <v>21804.78</v>
          </cell>
          <cell r="J153">
            <v>10800.53</v>
          </cell>
          <cell r="L153">
            <v>14121.28</v>
          </cell>
          <cell r="M153">
            <v>15288.33</v>
          </cell>
          <cell r="N153">
            <v>24234.71</v>
          </cell>
          <cell r="P153">
            <v>12721.35</v>
          </cell>
          <cell r="Q153">
            <v>13867.42</v>
          </cell>
          <cell r="R153">
            <v>14629.44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5417</v>
          </cell>
          <cell r="E159">
            <v>5417</v>
          </cell>
          <cell r="F159">
            <v>5416</v>
          </cell>
          <cell r="H159">
            <v>5417</v>
          </cell>
          <cell r="I159">
            <v>5417</v>
          </cell>
          <cell r="J159">
            <v>5416</v>
          </cell>
          <cell r="L159">
            <v>5417</v>
          </cell>
          <cell r="M159">
            <v>5417</v>
          </cell>
          <cell r="N159">
            <v>5416</v>
          </cell>
          <cell r="P159">
            <v>5417</v>
          </cell>
          <cell r="Q159">
            <v>5417</v>
          </cell>
          <cell r="R159">
            <v>5416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Z31" sqref="Z31"/>
    </sheetView>
  </sheetViews>
  <sheetFormatPr defaultRowHeight="21.75" customHeight="1"/>
  <cols>
    <col min="1" max="1" width="2.7109375" style="2" customWidth="1"/>
    <col min="2" max="2" width="7.42578125" style="1" customWidth="1"/>
    <col min="3" max="10" width="11" style="2" customWidth="1"/>
    <col min="11" max="11" width="15.7109375" style="2" customWidth="1"/>
    <col min="12" max="16384" width="9.140625" style="2"/>
  </cols>
  <sheetData>
    <row r="1" spans="2:11" ht="33.75" customHeight="1" thickBot="1"/>
    <row r="2" spans="2:11" ht="26.25" customHeight="1" thickBot="1">
      <c r="B2" s="344" t="s">
        <v>115</v>
      </c>
      <c r="C2" s="345"/>
      <c r="D2" s="345"/>
      <c r="E2" s="345"/>
      <c r="F2" s="345"/>
      <c r="G2" s="345"/>
      <c r="H2" s="345"/>
      <c r="I2" s="345"/>
      <c r="J2" s="345"/>
      <c r="K2" s="346"/>
    </row>
    <row r="3" spans="2:11" ht="9.75" customHeight="1">
      <c r="B3" s="3"/>
      <c r="C3" s="4"/>
      <c r="D3" s="4"/>
      <c r="E3" s="4"/>
      <c r="F3" s="4"/>
      <c r="G3" s="4"/>
      <c r="H3" s="4"/>
      <c r="I3" s="4"/>
      <c r="J3" s="4"/>
      <c r="K3" s="5"/>
    </row>
    <row r="4" spans="2:11" ht="21.75" customHeight="1">
      <c r="B4" s="6">
        <v>1</v>
      </c>
      <c r="C4" s="7" t="s">
        <v>124</v>
      </c>
      <c r="D4" s="7"/>
      <c r="E4" s="7"/>
      <c r="F4" s="7"/>
      <c r="G4" s="7"/>
      <c r="H4" s="7"/>
      <c r="I4" s="7"/>
      <c r="J4" s="7"/>
      <c r="K4" s="8"/>
    </row>
    <row r="5" spans="2:11" ht="21.75" customHeight="1">
      <c r="B5" s="6">
        <v>2</v>
      </c>
      <c r="C5" s="7" t="s">
        <v>125</v>
      </c>
      <c r="D5" s="7"/>
      <c r="E5" s="7"/>
      <c r="F5" s="7"/>
      <c r="G5" s="7"/>
      <c r="H5" s="7"/>
      <c r="I5" s="7"/>
      <c r="J5" s="7"/>
      <c r="K5" s="8"/>
    </row>
    <row r="6" spans="2:11" ht="21.75" customHeight="1">
      <c r="B6" s="6"/>
      <c r="C6" s="9">
        <v>2.1</v>
      </c>
      <c r="D6" s="7" t="s">
        <v>116</v>
      </c>
      <c r="E6" s="7"/>
      <c r="F6" s="7"/>
      <c r="G6" s="7"/>
      <c r="H6" s="7"/>
      <c r="I6" s="7"/>
      <c r="J6" s="7"/>
      <c r="K6" s="8"/>
    </row>
    <row r="7" spans="2:11" ht="21.75" customHeight="1">
      <c r="B7" s="6"/>
      <c r="C7" s="9">
        <v>2.2000000000000002</v>
      </c>
      <c r="D7" s="7" t="s">
        <v>117</v>
      </c>
      <c r="E7" s="7"/>
      <c r="F7" s="7"/>
      <c r="G7" s="7"/>
      <c r="H7" s="7"/>
      <c r="I7" s="7"/>
      <c r="J7" s="7"/>
      <c r="K7" s="8"/>
    </row>
    <row r="8" spans="2:11" ht="21.75" customHeight="1">
      <c r="B8" s="6"/>
      <c r="C8" s="9"/>
      <c r="D8" s="7" t="s">
        <v>118</v>
      </c>
      <c r="E8" s="7"/>
      <c r="F8" s="7"/>
      <c r="G8" s="7"/>
      <c r="H8" s="7"/>
      <c r="I8" s="7"/>
      <c r="J8" s="7"/>
      <c r="K8" s="8"/>
    </row>
    <row r="9" spans="2:11" ht="21.75" customHeight="1">
      <c r="B9" s="6"/>
      <c r="C9" s="9">
        <v>2.2999999999999998</v>
      </c>
      <c r="D9" s="7" t="s">
        <v>119</v>
      </c>
      <c r="E9" s="7"/>
      <c r="F9" s="7"/>
      <c r="G9" s="7"/>
      <c r="H9" s="7"/>
      <c r="I9" s="7"/>
      <c r="J9" s="7"/>
      <c r="K9" s="8"/>
    </row>
    <row r="10" spans="2:11" ht="21.75" customHeight="1">
      <c r="B10" s="6"/>
      <c r="C10" s="9">
        <v>2.4</v>
      </c>
      <c r="D10" s="7" t="s">
        <v>120</v>
      </c>
      <c r="E10" s="7"/>
      <c r="F10" s="7"/>
      <c r="G10" s="7"/>
      <c r="H10" s="7"/>
      <c r="I10" s="7"/>
      <c r="J10" s="7"/>
      <c r="K10" s="8"/>
    </row>
    <row r="11" spans="2:11" ht="21.75" customHeight="1">
      <c r="B11" s="6"/>
      <c r="C11" s="9">
        <v>2.5</v>
      </c>
      <c r="D11" s="7" t="s">
        <v>121</v>
      </c>
      <c r="E11" s="7"/>
      <c r="F11" s="7"/>
      <c r="G11" s="7"/>
      <c r="H11" s="7"/>
      <c r="I11" s="7"/>
      <c r="J11" s="7"/>
      <c r="K11" s="8"/>
    </row>
    <row r="12" spans="2:11" ht="21.75" customHeight="1">
      <c r="B12" s="6"/>
      <c r="C12" s="9">
        <v>2.6</v>
      </c>
      <c r="D12" s="7" t="s">
        <v>122</v>
      </c>
      <c r="E12" s="7"/>
      <c r="F12" s="7"/>
      <c r="G12" s="7"/>
      <c r="H12" s="7"/>
      <c r="I12" s="7"/>
      <c r="J12" s="7"/>
      <c r="K12" s="8"/>
    </row>
    <row r="13" spans="2:11" ht="21.75" customHeight="1">
      <c r="B13" s="6"/>
      <c r="C13" s="9">
        <v>2.7</v>
      </c>
      <c r="D13" s="7" t="s">
        <v>129</v>
      </c>
      <c r="E13" s="7"/>
      <c r="F13" s="7"/>
      <c r="G13" s="7"/>
      <c r="H13" s="7"/>
      <c r="I13" s="7"/>
      <c r="J13" s="7"/>
      <c r="K13" s="8"/>
    </row>
    <row r="14" spans="2:11" ht="21.75" customHeight="1">
      <c r="B14" s="6"/>
      <c r="C14" s="9">
        <v>2.8</v>
      </c>
      <c r="D14" s="7" t="s">
        <v>128</v>
      </c>
      <c r="E14" s="7"/>
      <c r="F14" s="7"/>
      <c r="G14" s="7"/>
      <c r="H14" s="7"/>
      <c r="I14" s="7"/>
      <c r="J14" s="7"/>
      <c r="K14" s="8"/>
    </row>
    <row r="15" spans="2:11" ht="21.75" customHeight="1">
      <c r="B15" s="6"/>
      <c r="C15" s="9">
        <v>2.9</v>
      </c>
      <c r="D15" s="7" t="s">
        <v>123</v>
      </c>
      <c r="E15" s="7"/>
      <c r="F15" s="7"/>
      <c r="G15" s="7"/>
      <c r="H15" s="7"/>
      <c r="I15" s="7"/>
      <c r="J15" s="7"/>
      <c r="K15" s="8"/>
    </row>
    <row r="16" spans="2:11" ht="21.75" customHeight="1">
      <c r="B16" s="6">
        <v>3</v>
      </c>
      <c r="C16" s="7" t="s">
        <v>130</v>
      </c>
      <c r="D16" s="7"/>
      <c r="E16" s="7"/>
      <c r="F16" s="7"/>
      <c r="G16" s="7"/>
      <c r="H16" s="7"/>
      <c r="I16" s="7"/>
      <c r="J16" s="7"/>
      <c r="K16" s="8"/>
    </row>
    <row r="17" spans="2:11" ht="21.75" customHeight="1">
      <c r="B17" s="6"/>
      <c r="C17" s="7" t="s">
        <v>131</v>
      </c>
      <c r="D17" s="7"/>
      <c r="E17" s="7"/>
      <c r="F17" s="7"/>
      <c r="G17" s="7"/>
      <c r="H17" s="7"/>
      <c r="I17" s="7"/>
      <c r="J17" s="7"/>
      <c r="K17" s="8"/>
    </row>
    <row r="18" spans="2:11" ht="21.75" customHeight="1">
      <c r="B18" s="6">
        <v>4</v>
      </c>
      <c r="C18" s="13" t="s">
        <v>126</v>
      </c>
      <c r="D18" s="7"/>
      <c r="E18" s="7"/>
      <c r="F18" s="7"/>
      <c r="G18" s="7"/>
      <c r="H18" s="7"/>
      <c r="I18" s="7"/>
      <c r="J18" s="7"/>
      <c r="K18" s="8"/>
    </row>
    <row r="19" spans="2:11" ht="21.75" customHeight="1">
      <c r="B19" s="6"/>
      <c r="C19" s="13" t="s">
        <v>127</v>
      </c>
      <c r="D19" s="7"/>
      <c r="E19" s="7"/>
      <c r="F19" s="7"/>
      <c r="G19" s="7"/>
      <c r="H19" s="7"/>
      <c r="I19" s="7"/>
      <c r="J19" s="7"/>
      <c r="K19" s="8"/>
    </row>
    <row r="20" spans="2:11" ht="21.75" customHeight="1">
      <c r="B20" s="138">
        <v>5</v>
      </c>
      <c r="C20" s="347" t="s">
        <v>195</v>
      </c>
      <c r="D20" s="347"/>
      <c r="E20" s="347"/>
      <c r="F20" s="7"/>
      <c r="G20" s="7"/>
      <c r="H20" s="7"/>
      <c r="I20" s="7"/>
      <c r="J20" s="7"/>
      <c r="K20" s="8"/>
    </row>
    <row r="21" spans="2:11" ht="15" customHeight="1" thickBot="1">
      <c r="B21" s="10"/>
      <c r="C21" s="11"/>
      <c r="D21" s="11"/>
      <c r="E21" s="11"/>
      <c r="F21" s="11"/>
      <c r="G21" s="11"/>
      <c r="H21" s="11"/>
      <c r="I21" s="11"/>
      <c r="J21" s="11"/>
      <c r="K21" s="12"/>
    </row>
  </sheetData>
  <mergeCells count="2">
    <mergeCell ref="B2:K2"/>
    <mergeCell ref="C20:E20"/>
  </mergeCells>
  <phoneticPr fontId="2" type="noConversion"/>
  <printOptions horizontalCentered="1"/>
  <pageMargins left="0.74803149606299213" right="0.74803149606299213" top="0.59055118110236227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212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'[2]BOI#2'!$D116</f>
        <v>0</v>
      </c>
      <c r="F7" s="46"/>
      <c r="G7" s="47">
        <f>+E7-F7</f>
        <v>0</v>
      </c>
      <c r="H7" s="46">
        <f>'[2]BOI#2'!$E116</f>
        <v>0</v>
      </c>
      <c r="I7" s="46"/>
      <c r="J7" s="47">
        <f>+H7-I7</f>
        <v>0</v>
      </c>
      <c r="K7" s="46">
        <f>'[2]BOI#2'!$F116</f>
        <v>0</v>
      </c>
      <c r="L7" s="46"/>
      <c r="M7" s="48">
        <f>+K7-L7</f>
        <v>0</v>
      </c>
      <c r="N7" s="190">
        <f>+E7+H7+K7</f>
        <v>0</v>
      </c>
      <c r="O7" s="129">
        <f>+F7+I7+L7</f>
        <v>0</v>
      </c>
      <c r="P7" s="61">
        <f>+N7-O7</f>
        <v>0</v>
      </c>
      <c r="Q7" s="46">
        <f>'[2]BOI#2'!$H116</f>
        <v>0</v>
      </c>
      <c r="R7" s="46"/>
      <c r="S7" s="47">
        <f>+Q7-R7</f>
        <v>0</v>
      </c>
      <c r="T7" s="46">
        <f>'[2]BOI#2'!$I116</f>
        <v>0</v>
      </c>
      <c r="U7" s="46"/>
      <c r="V7" s="47">
        <f>+T7-U7</f>
        <v>0</v>
      </c>
      <c r="W7" s="46">
        <f>'[2]BOI#2'!$J116</f>
        <v>0</v>
      </c>
      <c r="X7" s="46"/>
      <c r="Y7" s="48">
        <f>+W7-X7</f>
        <v>0</v>
      </c>
      <c r="Z7" s="190">
        <f>+Q7+T7+W7</f>
        <v>0</v>
      </c>
      <c r="AA7" s="200">
        <f>+R7+U7+X7</f>
        <v>0</v>
      </c>
      <c r="AB7" s="61">
        <f>+Z7-AA7</f>
        <v>0</v>
      </c>
      <c r="AC7" s="204">
        <f>+E7+H7+K7+Q7+T7+W7</f>
        <v>0</v>
      </c>
      <c r="AD7" s="133">
        <f>+F7+I7+L7+R7+U7+X7</f>
        <v>0</v>
      </c>
      <c r="AE7" s="311">
        <f>+AC7-AD7</f>
        <v>0</v>
      </c>
      <c r="AF7" s="297">
        <f>'[2]BOI#2'!$L116</f>
        <v>0</v>
      </c>
      <c r="AG7" s="46"/>
      <c r="AH7" s="50">
        <f t="shared" ref="AH7:AH52" si="13">AF7-AG7</f>
        <v>0</v>
      </c>
      <c r="AI7" s="46">
        <f>'[2]BOI#2'!$M116</f>
        <v>0</v>
      </c>
      <c r="AJ7" s="46"/>
      <c r="AK7" s="50">
        <f t="shared" ref="AK7:AK52" si="14">AI7-AJ7</f>
        <v>0</v>
      </c>
      <c r="AL7" s="46">
        <f>'[2]BOI#2'!$N116</f>
        <v>0</v>
      </c>
      <c r="AM7" s="46"/>
      <c r="AN7" s="48">
        <f t="shared" ref="AN7:AN52" si="15">AL7-AM7</f>
        <v>0</v>
      </c>
      <c r="AO7" s="190">
        <f t="shared" ref="AO7:AP49" si="16">+AF7+AI7+AL7</f>
        <v>0</v>
      </c>
      <c r="AP7" s="129">
        <f t="shared" si="16"/>
        <v>0</v>
      </c>
      <c r="AQ7" s="61">
        <f t="shared" ref="AQ7:AQ52" si="17">AO7-AP7</f>
        <v>0</v>
      </c>
      <c r="AR7" s="46">
        <f>'[2]BOI#2'!$P116</f>
        <v>0</v>
      </c>
      <c r="AS7" s="46"/>
      <c r="AT7" s="47">
        <f t="shared" ref="AT7:AT52" si="18">AR7-AS7</f>
        <v>0</v>
      </c>
      <c r="AU7" s="46">
        <f>'[2]BOI#2'!$Q116</f>
        <v>0</v>
      </c>
      <c r="AV7" s="46"/>
      <c r="AW7" s="47">
        <f t="shared" ref="AW7:AW52" si="19">AU7-AV7</f>
        <v>0</v>
      </c>
      <c r="AX7" s="46">
        <f>'[2]BOI#2'!$R116</f>
        <v>0</v>
      </c>
      <c r="AY7" s="46"/>
      <c r="AZ7" s="50">
        <f t="shared" ref="AZ7:AZ52" si="20">AX7-AY7</f>
        <v>0</v>
      </c>
      <c r="BA7" s="190">
        <f t="shared" ref="BA7:BA49" si="21">+AR7+AU7+AX7</f>
        <v>0</v>
      </c>
      <c r="BB7" s="200">
        <f t="shared" ref="BB7:BB49" si="22">+AS7+AV7+AY7</f>
        <v>0</v>
      </c>
      <c r="BC7" s="222">
        <f t="shared" ref="BC7:BC49" si="23">BA7-BB7</f>
        <v>0</v>
      </c>
      <c r="BD7" s="204">
        <f t="shared" ref="BD7:BD49" si="24">AF7+AI7+AL7+AR7+AU7+AX7</f>
        <v>0</v>
      </c>
      <c r="BE7" s="217">
        <f t="shared" ref="BE7:BE49" si="25">+AG7+AJ7+AM7+AS7+AV7+AY7</f>
        <v>0</v>
      </c>
      <c r="BF7" s="225">
        <f t="shared" ref="BF7:BF49" si="26">BD7-BE7</f>
        <v>0</v>
      </c>
      <c r="BG7" s="204">
        <f t="shared" ref="BG7:BG49" si="27">+AC7+BD7</f>
        <v>0</v>
      </c>
      <c r="BH7" s="133">
        <f t="shared" ref="BH7:BH49" si="28">+AD7+BE7</f>
        <v>0</v>
      </c>
      <c r="BI7" s="225">
        <f t="shared" ref="BI7:BI49" si="29">BG7-BH7</f>
        <v>0</v>
      </c>
      <c r="BJ7" s="290"/>
      <c r="BK7" s="45">
        <f>VLOOKUP($B7,Test!$A$5:$H$58,6,0)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'[2]BOI#2'!$D117</f>
        <v>0</v>
      </c>
      <c r="F8" s="46"/>
      <c r="G8" s="47">
        <f t="shared" ref="G8:G22" si="30">+E8-F8</f>
        <v>0</v>
      </c>
      <c r="H8" s="46">
        <f>'[2]BOI#2'!$E117</f>
        <v>0</v>
      </c>
      <c r="I8" s="46">
        <v>66691.839999999997</v>
      </c>
      <c r="J8" s="47">
        <f t="shared" ref="J8:J52" si="31">+H8-I8</f>
        <v>-66691.839999999997</v>
      </c>
      <c r="K8" s="46">
        <f>'[2]BOI#2'!$F117</f>
        <v>0</v>
      </c>
      <c r="L8" s="46"/>
      <c r="M8" s="48">
        <f t="shared" ref="M8:M52" si="32">+K8-L8</f>
        <v>0</v>
      </c>
      <c r="N8" s="190">
        <f t="shared" ref="N8:O49" si="33">+E8+H8+K8</f>
        <v>0</v>
      </c>
      <c r="O8" s="129">
        <f t="shared" si="33"/>
        <v>66691.839999999997</v>
      </c>
      <c r="P8" s="61">
        <f t="shared" ref="P8:P52" si="34">+N8-O8</f>
        <v>-66691.839999999997</v>
      </c>
      <c r="Q8" s="46">
        <f>'[2]BOI#2'!$H117</f>
        <v>0</v>
      </c>
      <c r="R8" s="46">
        <v>37756.26</v>
      </c>
      <c r="S8" s="47">
        <f t="shared" ref="S8:S52" si="35">+Q8-R8</f>
        <v>-37756.26</v>
      </c>
      <c r="T8" s="46">
        <f>'[2]BOI#2'!$I117</f>
        <v>9.9999998928979039E-3</v>
      </c>
      <c r="U8" s="46"/>
      <c r="V8" s="47">
        <f t="shared" ref="V8:V52" si="36">+T8-U8</f>
        <v>9.9999998928979039E-3</v>
      </c>
      <c r="W8" s="46">
        <f>'[2]BOI#2'!$J117</f>
        <v>-1.0000000009313226E-2</v>
      </c>
      <c r="X8" s="46"/>
      <c r="Y8" s="48">
        <f t="shared" ref="Y8:Y52" si="37">+W8-X8</f>
        <v>-1.0000000009313226E-2</v>
      </c>
      <c r="Z8" s="190">
        <f t="shared" ref="Z8:AA49" si="38">+Q8+T8+W8</f>
        <v>-1.1641532182693481E-10</v>
      </c>
      <c r="AA8" s="200">
        <f t="shared" si="38"/>
        <v>37756.26</v>
      </c>
      <c r="AB8" s="61">
        <f t="shared" ref="AB8:AB52" si="39">+Z8-AA8</f>
        <v>-37756.260000000118</v>
      </c>
      <c r="AC8" s="204">
        <f t="shared" ref="AC8:AD49" si="40">+E8+H8+K8+Q8+T8+W8</f>
        <v>-1.1641532182693481E-10</v>
      </c>
      <c r="AD8" s="133">
        <f t="shared" si="40"/>
        <v>104448.1</v>
      </c>
      <c r="AE8" s="311">
        <f t="shared" ref="AE8:AE52" si="41">+AC8-AD8</f>
        <v>-104448.10000000012</v>
      </c>
      <c r="AF8" s="297">
        <f>'[2]BOI#2'!$L117</f>
        <v>1.0000000009313226E-2</v>
      </c>
      <c r="AG8" s="46"/>
      <c r="AH8" s="50">
        <f t="shared" si="13"/>
        <v>1.0000000009313226E-2</v>
      </c>
      <c r="AI8" s="46">
        <f>'[2]BOI#2'!$M117</f>
        <v>9.9999998928979039E-3</v>
      </c>
      <c r="AJ8" s="46"/>
      <c r="AK8" s="50">
        <f t="shared" si="14"/>
        <v>9.9999998928979039E-3</v>
      </c>
      <c r="AL8" s="46">
        <f>'[2]BOI#2'!$N117</f>
        <v>0</v>
      </c>
      <c r="AM8" s="46"/>
      <c r="AN8" s="48">
        <f t="shared" si="15"/>
        <v>0</v>
      </c>
      <c r="AO8" s="190">
        <f t="shared" si="16"/>
        <v>1.999999990221113E-2</v>
      </c>
      <c r="AP8" s="129">
        <f t="shared" si="16"/>
        <v>0</v>
      </c>
      <c r="AQ8" s="61">
        <f t="shared" si="17"/>
        <v>1.999999990221113E-2</v>
      </c>
      <c r="AR8" s="46">
        <f>'[2]BOI#2'!$P117</f>
        <v>-1.0000000009313226E-2</v>
      </c>
      <c r="AS8" s="46"/>
      <c r="AT8" s="47">
        <f t="shared" si="18"/>
        <v>-1.0000000009313226E-2</v>
      </c>
      <c r="AU8" s="46">
        <f>'[2]BOI#2'!$Q117</f>
        <v>0</v>
      </c>
      <c r="AV8" s="46"/>
      <c r="AW8" s="47">
        <f t="shared" si="19"/>
        <v>0</v>
      </c>
      <c r="AX8" s="46">
        <f>'[2]BOI#2'!$R117</f>
        <v>-1.0000000009313226E-2</v>
      </c>
      <c r="AY8" s="46"/>
      <c r="AZ8" s="50">
        <f t="shared" si="20"/>
        <v>-1.0000000009313226E-2</v>
      </c>
      <c r="BA8" s="190">
        <f t="shared" si="21"/>
        <v>-2.0000000018626451E-2</v>
      </c>
      <c r="BB8" s="200">
        <f t="shared" si="22"/>
        <v>0</v>
      </c>
      <c r="BC8" s="222">
        <f t="shared" si="23"/>
        <v>-2.0000000018626451E-2</v>
      </c>
      <c r="BD8" s="204">
        <f t="shared" si="24"/>
        <v>-1.1641532182693481E-10</v>
      </c>
      <c r="BE8" s="217">
        <f t="shared" si="25"/>
        <v>0</v>
      </c>
      <c r="BF8" s="225">
        <f t="shared" si="26"/>
        <v>-1.1641532182693481E-10</v>
      </c>
      <c r="BG8" s="204">
        <f t="shared" si="27"/>
        <v>-2.3283064365386963E-10</v>
      </c>
      <c r="BH8" s="133">
        <f t="shared" si="28"/>
        <v>104448.1</v>
      </c>
      <c r="BI8" s="225">
        <f t="shared" si="29"/>
        <v>-104448.10000000024</v>
      </c>
      <c r="BJ8" s="290"/>
      <c r="BK8" s="45">
        <f>VLOOKUP($B8,Test!$A$5:$H$58,6,0)</f>
        <v>136161.25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'[2]BOI#2'!$D118</f>
        <v>-1.0000000009313226E-2</v>
      </c>
      <c r="F9" s="46"/>
      <c r="G9" s="47">
        <f t="shared" si="30"/>
        <v>-1.0000000009313226E-2</v>
      </c>
      <c r="H9" s="46">
        <f>'[2]BOI#2'!$E118</f>
        <v>1.0000000009313226E-2</v>
      </c>
      <c r="I9" s="46">
        <v>6366.45</v>
      </c>
      <c r="J9" s="47">
        <f t="shared" si="31"/>
        <v>-6366.4399999999905</v>
      </c>
      <c r="K9" s="46">
        <f>'[2]BOI#2'!$F118</f>
        <v>-1.0000000009313226E-2</v>
      </c>
      <c r="L9" s="46"/>
      <c r="M9" s="48">
        <f t="shared" si="32"/>
        <v>-1.0000000009313226E-2</v>
      </c>
      <c r="N9" s="190">
        <f t="shared" si="33"/>
        <v>-1.0000000009313226E-2</v>
      </c>
      <c r="O9" s="129">
        <f t="shared" si="33"/>
        <v>6366.45</v>
      </c>
      <c r="P9" s="61">
        <f t="shared" si="34"/>
        <v>-6366.4600000000091</v>
      </c>
      <c r="Q9" s="46">
        <f>'[2]BOI#2'!$H118</f>
        <v>0</v>
      </c>
      <c r="R9" s="46">
        <v>824.15</v>
      </c>
      <c r="S9" s="47">
        <f t="shared" si="35"/>
        <v>-824.15</v>
      </c>
      <c r="T9" s="46">
        <f>'[2]BOI#2'!$I118</f>
        <v>0</v>
      </c>
      <c r="U9" s="46"/>
      <c r="V9" s="47">
        <f t="shared" si="36"/>
        <v>0</v>
      </c>
      <c r="W9" s="46">
        <f>'[2]BOI#2'!$J118</f>
        <v>1.0000000009313226E-2</v>
      </c>
      <c r="X9" s="46"/>
      <c r="Y9" s="48">
        <f t="shared" si="37"/>
        <v>1.0000000009313226E-2</v>
      </c>
      <c r="Z9" s="190">
        <f t="shared" si="38"/>
        <v>1.0000000009313226E-2</v>
      </c>
      <c r="AA9" s="200">
        <f t="shared" si="38"/>
        <v>824.15</v>
      </c>
      <c r="AB9" s="61">
        <f t="shared" si="39"/>
        <v>-824.13999999999066</v>
      </c>
      <c r="AC9" s="204">
        <f t="shared" si="40"/>
        <v>0</v>
      </c>
      <c r="AD9" s="133">
        <f t="shared" si="40"/>
        <v>7190.5999999999995</v>
      </c>
      <c r="AE9" s="311">
        <f t="shared" si="41"/>
        <v>-7190.5999999999995</v>
      </c>
      <c r="AF9" s="297">
        <f>'[2]BOI#2'!$L118</f>
        <v>-1.0000000009313226E-2</v>
      </c>
      <c r="AG9" s="46"/>
      <c r="AH9" s="50">
        <f t="shared" si="13"/>
        <v>-1.0000000009313226E-2</v>
      </c>
      <c r="AI9" s="46">
        <f>'[2]BOI#2'!$M118</f>
        <v>-1.0000000009313226E-2</v>
      </c>
      <c r="AJ9" s="46"/>
      <c r="AK9" s="50">
        <f t="shared" si="14"/>
        <v>-1.0000000009313226E-2</v>
      </c>
      <c r="AL9" s="46">
        <f>'[2]BOI#2'!$N118</f>
        <v>9.9999999802093953E-3</v>
      </c>
      <c r="AM9" s="46"/>
      <c r="AN9" s="48">
        <f t="shared" si="15"/>
        <v>9.9999999802093953E-3</v>
      </c>
      <c r="AO9" s="190">
        <f t="shared" si="16"/>
        <v>-1.0000000038417056E-2</v>
      </c>
      <c r="AP9" s="129">
        <f t="shared" si="16"/>
        <v>0</v>
      </c>
      <c r="AQ9" s="61">
        <f t="shared" si="17"/>
        <v>-1.0000000038417056E-2</v>
      </c>
      <c r="AR9" s="46">
        <f>'[2]BOI#2'!$P118</f>
        <v>0</v>
      </c>
      <c r="AS9" s="46"/>
      <c r="AT9" s="47">
        <f t="shared" si="18"/>
        <v>0</v>
      </c>
      <c r="AU9" s="46">
        <f>'[2]BOI#2'!$Q118</f>
        <v>0</v>
      </c>
      <c r="AV9" s="46"/>
      <c r="AW9" s="47">
        <f t="shared" si="19"/>
        <v>0</v>
      </c>
      <c r="AX9" s="46">
        <f>'[2]BOI#2'!$R118</f>
        <v>-1.0000000009313226E-2</v>
      </c>
      <c r="AY9" s="46"/>
      <c r="AZ9" s="50">
        <f t="shared" si="20"/>
        <v>-1.0000000009313226E-2</v>
      </c>
      <c r="BA9" s="190">
        <f t="shared" si="21"/>
        <v>-1.0000000009313226E-2</v>
      </c>
      <c r="BB9" s="200">
        <f t="shared" si="22"/>
        <v>0</v>
      </c>
      <c r="BC9" s="222">
        <f t="shared" si="23"/>
        <v>-1.0000000009313226E-2</v>
      </c>
      <c r="BD9" s="204">
        <f t="shared" si="24"/>
        <v>-2.0000000047730282E-2</v>
      </c>
      <c r="BE9" s="217">
        <f t="shared" si="25"/>
        <v>0</v>
      </c>
      <c r="BF9" s="225">
        <f t="shared" si="26"/>
        <v>-2.0000000047730282E-2</v>
      </c>
      <c r="BG9" s="204">
        <f t="shared" si="27"/>
        <v>-2.0000000047730282E-2</v>
      </c>
      <c r="BH9" s="133">
        <f t="shared" si="28"/>
        <v>7190.5999999999995</v>
      </c>
      <c r="BI9" s="225">
        <f t="shared" si="29"/>
        <v>-7190.6200000000472</v>
      </c>
      <c r="BJ9" s="290"/>
      <c r="BK9" s="45">
        <f>VLOOKUP($B9,Test!$A$5:$H$58,6,0)</f>
        <v>530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'[2]BOI#2'!$D119</f>
        <v>0</v>
      </c>
      <c r="F10" s="46"/>
      <c r="G10" s="47">
        <f t="shared" si="30"/>
        <v>0</v>
      </c>
      <c r="H10" s="46">
        <f>'[2]BOI#2'!$E119</f>
        <v>1.0000000009313226E-2</v>
      </c>
      <c r="I10" s="46">
        <v>14261.7</v>
      </c>
      <c r="J10" s="47">
        <f t="shared" si="31"/>
        <v>-14261.689999999991</v>
      </c>
      <c r="K10" s="46">
        <f>'[2]BOI#2'!$F119</f>
        <v>-1.0000000009313226E-2</v>
      </c>
      <c r="L10" s="46"/>
      <c r="M10" s="48">
        <f t="shared" si="32"/>
        <v>-1.0000000009313226E-2</v>
      </c>
      <c r="N10" s="190">
        <f t="shared" si="33"/>
        <v>0</v>
      </c>
      <c r="O10" s="129">
        <f t="shared" si="33"/>
        <v>14261.7</v>
      </c>
      <c r="P10" s="61">
        <f t="shared" si="34"/>
        <v>-14261.7</v>
      </c>
      <c r="Q10" s="46">
        <f>'[2]BOI#2'!$H119</f>
        <v>0</v>
      </c>
      <c r="R10" s="46">
        <v>19887.63</v>
      </c>
      <c r="S10" s="47">
        <f t="shared" si="35"/>
        <v>-19887.63</v>
      </c>
      <c r="T10" s="46">
        <f>'[2]BOI#2'!$I119</f>
        <v>0</v>
      </c>
      <c r="U10" s="46"/>
      <c r="V10" s="47">
        <f t="shared" si="36"/>
        <v>0</v>
      </c>
      <c r="W10" s="46">
        <f>'[2]BOI#2'!$J119</f>
        <v>1.0000000009313226E-2</v>
      </c>
      <c r="X10" s="46"/>
      <c r="Y10" s="48">
        <f t="shared" si="37"/>
        <v>1.0000000009313226E-2</v>
      </c>
      <c r="Z10" s="190">
        <f t="shared" si="38"/>
        <v>1.0000000009313226E-2</v>
      </c>
      <c r="AA10" s="200">
        <f t="shared" si="38"/>
        <v>19887.63</v>
      </c>
      <c r="AB10" s="61">
        <f t="shared" si="39"/>
        <v>-19887.619999999992</v>
      </c>
      <c r="AC10" s="204">
        <f t="shared" si="40"/>
        <v>1.0000000009313226E-2</v>
      </c>
      <c r="AD10" s="133">
        <f t="shared" si="40"/>
        <v>34149.33</v>
      </c>
      <c r="AE10" s="311">
        <f t="shared" si="41"/>
        <v>-34149.319999999992</v>
      </c>
      <c r="AF10" s="297">
        <f>'[2]BOI#2'!$L119</f>
        <v>1.0000000009313226E-2</v>
      </c>
      <c r="AG10" s="46"/>
      <c r="AH10" s="50">
        <f t="shared" si="13"/>
        <v>1.0000000009313226E-2</v>
      </c>
      <c r="AI10" s="46">
        <f>'[2]BOI#2'!$M119</f>
        <v>-1.0000000009313226E-2</v>
      </c>
      <c r="AJ10" s="46"/>
      <c r="AK10" s="50">
        <f t="shared" si="14"/>
        <v>-1.0000000009313226E-2</v>
      </c>
      <c r="AL10" s="46">
        <f>'[2]BOI#2'!$N119</f>
        <v>0</v>
      </c>
      <c r="AM10" s="46"/>
      <c r="AN10" s="48">
        <f t="shared" si="15"/>
        <v>0</v>
      </c>
      <c r="AO10" s="190">
        <f t="shared" si="16"/>
        <v>0</v>
      </c>
      <c r="AP10" s="129">
        <f t="shared" si="16"/>
        <v>0</v>
      </c>
      <c r="AQ10" s="61">
        <f t="shared" si="17"/>
        <v>0</v>
      </c>
      <c r="AR10" s="46">
        <f>'[2]BOI#2'!$P119</f>
        <v>259460</v>
      </c>
      <c r="AS10" s="46"/>
      <c r="AT10" s="47">
        <f t="shared" si="18"/>
        <v>259460</v>
      </c>
      <c r="AU10" s="46">
        <f>'[2]BOI#2'!$Q119</f>
        <v>-1.0000000009313226E-2</v>
      </c>
      <c r="AV10" s="46"/>
      <c r="AW10" s="47">
        <f t="shared" si="19"/>
        <v>-1.0000000009313226E-2</v>
      </c>
      <c r="AX10" s="46">
        <f>'[2]BOI#2'!$R119</f>
        <v>0</v>
      </c>
      <c r="AY10" s="46"/>
      <c r="AZ10" s="50">
        <f t="shared" si="20"/>
        <v>0</v>
      </c>
      <c r="BA10" s="190">
        <f t="shared" si="21"/>
        <v>259459.99</v>
      </c>
      <c r="BB10" s="200">
        <f t="shared" si="22"/>
        <v>0</v>
      </c>
      <c r="BC10" s="222">
        <f t="shared" si="23"/>
        <v>259459.99</v>
      </c>
      <c r="BD10" s="204">
        <f t="shared" si="24"/>
        <v>259459.99</v>
      </c>
      <c r="BE10" s="217">
        <f t="shared" si="25"/>
        <v>0</v>
      </c>
      <c r="BF10" s="225">
        <f t="shared" si="26"/>
        <v>259459.99</v>
      </c>
      <c r="BG10" s="204">
        <f t="shared" si="27"/>
        <v>259460</v>
      </c>
      <c r="BH10" s="133">
        <f t="shared" si="28"/>
        <v>34149.33</v>
      </c>
      <c r="BI10" s="225">
        <f t="shared" si="29"/>
        <v>225310.66999999998</v>
      </c>
      <c r="BJ10" s="290"/>
      <c r="BK10" s="45">
        <f>VLOOKUP($B10,Test!$A$5:$H$58,6,0)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'[2]BOI#2'!$D120</f>
        <v>0</v>
      </c>
      <c r="F11" s="46"/>
      <c r="G11" s="47">
        <f t="shared" si="30"/>
        <v>0</v>
      </c>
      <c r="H11" s="46">
        <f>'[2]BOI#2'!$E120</f>
        <v>0</v>
      </c>
      <c r="I11" s="46"/>
      <c r="J11" s="47">
        <f t="shared" si="31"/>
        <v>0</v>
      </c>
      <c r="K11" s="46">
        <f>'[2]BOI#2'!$F120</f>
        <v>1.0000000125728548E-2</v>
      </c>
      <c r="L11" s="46"/>
      <c r="M11" s="48">
        <f t="shared" si="32"/>
        <v>1.0000000125728548E-2</v>
      </c>
      <c r="N11" s="190">
        <f t="shared" si="33"/>
        <v>1.0000000125728548E-2</v>
      </c>
      <c r="O11" s="129">
        <f t="shared" si="33"/>
        <v>0</v>
      </c>
      <c r="P11" s="61">
        <f t="shared" si="34"/>
        <v>1.0000000125728548E-2</v>
      </c>
      <c r="Q11" s="46">
        <f>'[2]BOI#2'!$H120</f>
        <v>0</v>
      </c>
      <c r="R11" s="46"/>
      <c r="S11" s="47">
        <f t="shared" si="35"/>
        <v>0</v>
      </c>
      <c r="T11" s="46">
        <f>'[2]BOI#2'!$I120</f>
        <v>0</v>
      </c>
      <c r="U11" s="46"/>
      <c r="V11" s="47">
        <f t="shared" si="36"/>
        <v>0</v>
      </c>
      <c r="W11" s="46">
        <f>'[2]BOI#2'!$J120</f>
        <v>0</v>
      </c>
      <c r="X11" s="46"/>
      <c r="Y11" s="48">
        <f t="shared" si="37"/>
        <v>0</v>
      </c>
      <c r="Z11" s="190">
        <f t="shared" si="38"/>
        <v>0</v>
      </c>
      <c r="AA11" s="200">
        <f t="shared" si="38"/>
        <v>0</v>
      </c>
      <c r="AB11" s="61">
        <f t="shared" si="39"/>
        <v>0</v>
      </c>
      <c r="AC11" s="204">
        <f t="shared" si="40"/>
        <v>1.0000000125728548E-2</v>
      </c>
      <c r="AD11" s="133">
        <f t="shared" si="40"/>
        <v>0</v>
      </c>
      <c r="AE11" s="311">
        <f t="shared" si="41"/>
        <v>1.0000000125728548E-2</v>
      </c>
      <c r="AF11" s="297">
        <f>'[2]BOI#2'!$L120</f>
        <v>2.0000000018626451E-2</v>
      </c>
      <c r="AG11" s="46"/>
      <c r="AH11" s="50">
        <f t="shared" si="13"/>
        <v>2.0000000018626451E-2</v>
      </c>
      <c r="AI11" s="46">
        <f>'[2]BOI#2'!$M120</f>
        <v>0</v>
      </c>
      <c r="AJ11" s="46"/>
      <c r="AK11" s="50">
        <f t="shared" si="14"/>
        <v>0</v>
      </c>
      <c r="AL11" s="46">
        <f>'[2]BOI#2'!$N120</f>
        <v>-1.0000000009313226E-2</v>
      </c>
      <c r="AM11" s="46"/>
      <c r="AN11" s="48">
        <f t="shared" si="15"/>
        <v>-1.0000000009313226E-2</v>
      </c>
      <c r="AO11" s="190">
        <f t="shared" si="16"/>
        <v>1.0000000009313226E-2</v>
      </c>
      <c r="AP11" s="129">
        <f t="shared" si="16"/>
        <v>0</v>
      </c>
      <c r="AQ11" s="61">
        <f t="shared" si="17"/>
        <v>1.0000000009313226E-2</v>
      </c>
      <c r="AR11" s="46">
        <f>'[2]BOI#2'!$P120</f>
        <v>0</v>
      </c>
      <c r="AS11" s="46"/>
      <c r="AT11" s="47">
        <f t="shared" si="18"/>
        <v>0</v>
      </c>
      <c r="AU11" s="46">
        <f>'[2]BOI#2'!$Q120</f>
        <v>-2.0000000018626451E-2</v>
      </c>
      <c r="AV11" s="46"/>
      <c r="AW11" s="47">
        <f t="shared" si="19"/>
        <v>-2.0000000018626451E-2</v>
      </c>
      <c r="AX11" s="46">
        <f>'[2]BOI#2'!$R120</f>
        <v>0</v>
      </c>
      <c r="AY11" s="46"/>
      <c r="AZ11" s="50">
        <f t="shared" si="20"/>
        <v>0</v>
      </c>
      <c r="BA11" s="190">
        <f t="shared" si="21"/>
        <v>-2.0000000018626451E-2</v>
      </c>
      <c r="BB11" s="200">
        <f t="shared" si="22"/>
        <v>0</v>
      </c>
      <c r="BC11" s="222">
        <f t="shared" si="23"/>
        <v>-2.0000000018626451E-2</v>
      </c>
      <c r="BD11" s="204">
        <f t="shared" si="24"/>
        <v>-1.0000000009313226E-2</v>
      </c>
      <c r="BE11" s="217">
        <f t="shared" si="25"/>
        <v>0</v>
      </c>
      <c r="BF11" s="225">
        <f t="shared" si="26"/>
        <v>-1.0000000009313226E-2</v>
      </c>
      <c r="BG11" s="204">
        <f t="shared" si="27"/>
        <v>1.1641532182693481E-10</v>
      </c>
      <c r="BH11" s="133">
        <f t="shared" si="28"/>
        <v>0</v>
      </c>
      <c r="BI11" s="225">
        <f t="shared" si="29"/>
        <v>1.1641532182693481E-10</v>
      </c>
      <c r="BJ11" s="290"/>
      <c r="BK11" s="45">
        <f>VLOOKUP($B11,Test!$A$5:$H$58,6,0)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'[2]BOI#2'!$D121</f>
        <v>16116</v>
      </c>
      <c r="F12" s="46">
        <v>16116</v>
      </c>
      <c r="G12" s="47">
        <f t="shared" si="30"/>
        <v>0</v>
      </c>
      <c r="H12" s="46">
        <f>'[2]BOI#2'!$E121</f>
        <v>15075.580000000002</v>
      </c>
      <c r="I12" s="46">
        <v>15075.58</v>
      </c>
      <c r="J12" s="47">
        <f t="shared" si="31"/>
        <v>0</v>
      </c>
      <c r="K12" s="46">
        <f>'[2]BOI#2'!$F121</f>
        <v>16116</v>
      </c>
      <c r="L12" s="46">
        <v>13584.05</v>
      </c>
      <c r="M12" s="48">
        <f t="shared" si="32"/>
        <v>2531.9500000000007</v>
      </c>
      <c r="N12" s="190">
        <f t="shared" si="33"/>
        <v>47307.58</v>
      </c>
      <c r="O12" s="129">
        <f t="shared" si="33"/>
        <v>44775.630000000005</v>
      </c>
      <c r="P12" s="61">
        <f t="shared" si="34"/>
        <v>2531.9499999999971</v>
      </c>
      <c r="Q12" s="46">
        <f>'[2]BOI#2'!$H121</f>
        <v>15769</v>
      </c>
      <c r="R12" s="46">
        <v>15769</v>
      </c>
      <c r="S12" s="47">
        <f t="shared" si="35"/>
        <v>0</v>
      </c>
      <c r="T12" s="46">
        <f>'[2]BOI#2'!$I121</f>
        <v>16295.150000000001</v>
      </c>
      <c r="U12" s="46"/>
      <c r="V12" s="47">
        <f t="shared" si="36"/>
        <v>16295.150000000001</v>
      </c>
      <c r="W12" s="46">
        <f>'[2]BOI#2'!$J121</f>
        <v>15769</v>
      </c>
      <c r="X12" s="46"/>
      <c r="Y12" s="48">
        <f t="shared" si="37"/>
        <v>15769</v>
      </c>
      <c r="Z12" s="190">
        <f t="shared" si="38"/>
        <v>47833.15</v>
      </c>
      <c r="AA12" s="200">
        <f t="shared" si="38"/>
        <v>15769</v>
      </c>
      <c r="AB12" s="61">
        <f t="shared" si="39"/>
        <v>32064.15</v>
      </c>
      <c r="AC12" s="204">
        <f t="shared" si="40"/>
        <v>95140.73000000001</v>
      </c>
      <c r="AD12" s="133">
        <f t="shared" si="40"/>
        <v>60544.630000000005</v>
      </c>
      <c r="AE12" s="311">
        <f t="shared" si="41"/>
        <v>34596.100000000006</v>
      </c>
      <c r="AF12" s="297">
        <f>'[2]BOI#2'!$L121</f>
        <v>16295</v>
      </c>
      <c r="AG12" s="46"/>
      <c r="AH12" s="50">
        <f t="shared" si="13"/>
        <v>16295</v>
      </c>
      <c r="AI12" s="46">
        <f>'[2]BOI#2'!$M121</f>
        <v>16295</v>
      </c>
      <c r="AJ12" s="46"/>
      <c r="AK12" s="50">
        <f t="shared" si="14"/>
        <v>16295</v>
      </c>
      <c r="AL12" s="46">
        <f>'[2]BOI#2'!$N121</f>
        <v>15768.82</v>
      </c>
      <c r="AM12" s="46"/>
      <c r="AN12" s="48">
        <f t="shared" si="15"/>
        <v>15768.82</v>
      </c>
      <c r="AO12" s="190">
        <f t="shared" si="16"/>
        <v>48358.82</v>
      </c>
      <c r="AP12" s="129">
        <f t="shared" si="16"/>
        <v>0</v>
      </c>
      <c r="AQ12" s="61">
        <f t="shared" si="17"/>
        <v>48358.82</v>
      </c>
      <c r="AR12" s="46">
        <f>'[2]BOI#2'!$P121</f>
        <v>16295</v>
      </c>
      <c r="AS12" s="46"/>
      <c r="AT12" s="47">
        <f t="shared" si="18"/>
        <v>16295</v>
      </c>
      <c r="AU12" s="46">
        <f>'[2]BOI#2'!$Q121</f>
        <v>15768.71</v>
      </c>
      <c r="AV12" s="46"/>
      <c r="AW12" s="47">
        <f t="shared" si="19"/>
        <v>15768.71</v>
      </c>
      <c r="AX12" s="46">
        <f>'[2]BOI#2'!$R121</f>
        <v>16295</v>
      </c>
      <c r="AY12" s="46"/>
      <c r="AZ12" s="50">
        <f t="shared" si="20"/>
        <v>16295</v>
      </c>
      <c r="BA12" s="190">
        <f t="shared" si="21"/>
        <v>48358.71</v>
      </c>
      <c r="BB12" s="200">
        <f t="shared" si="22"/>
        <v>0</v>
      </c>
      <c r="BC12" s="222">
        <f t="shared" si="23"/>
        <v>48358.71</v>
      </c>
      <c r="BD12" s="204">
        <f t="shared" si="24"/>
        <v>96717.53</v>
      </c>
      <c r="BE12" s="217">
        <f t="shared" si="25"/>
        <v>0</v>
      </c>
      <c r="BF12" s="225">
        <f t="shared" si="26"/>
        <v>96717.53</v>
      </c>
      <c r="BG12" s="204">
        <f t="shared" si="27"/>
        <v>191858.26</v>
      </c>
      <c r="BH12" s="133">
        <f t="shared" si="28"/>
        <v>60544.630000000005</v>
      </c>
      <c r="BI12" s="225">
        <f t="shared" si="29"/>
        <v>131313.63</v>
      </c>
      <c r="BJ12" s="290"/>
      <c r="BK12" s="45">
        <f>VLOOKUP($B12,Test!$A$5:$H$58,6,0)</f>
        <v>21276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'[2]BOI#2'!$D122</f>
        <v>0</v>
      </c>
      <c r="F13" s="46"/>
      <c r="G13" s="47">
        <f t="shared" si="30"/>
        <v>0</v>
      </c>
      <c r="H13" s="46">
        <f>'[2]BOI#2'!$E122</f>
        <v>0</v>
      </c>
      <c r="I13" s="46"/>
      <c r="J13" s="47">
        <f t="shared" si="31"/>
        <v>0</v>
      </c>
      <c r="K13" s="46">
        <f>'[2]BOI#2'!$F122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'[2]BOI#2'!$H122</f>
        <v>0</v>
      </c>
      <c r="R13" s="46"/>
      <c r="S13" s="47">
        <f t="shared" si="35"/>
        <v>0</v>
      </c>
      <c r="T13" s="46">
        <f>'[2]BOI#2'!$I122</f>
        <v>0</v>
      </c>
      <c r="U13" s="46"/>
      <c r="V13" s="47">
        <f t="shared" si="36"/>
        <v>0</v>
      </c>
      <c r="W13" s="46">
        <f>'[2]BOI#2'!$J122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'[2]BOI#2'!$L122</f>
        <v>0</v>
      </c>
      <c r="AG13" s="46"/>
      <c r="AH13" s="50">
        <f t="shared" si="13"/>
        <v>0</v>
      </c>
      <c r="AI13" s="46">
        <f>'[2]BOI#2'!$M122</f>
        <v>0</v>
      </c>
      <c r="AJ13" s="46"/>
      <c r="AK13" s="50">
        <f t="shared" si="14"/>
        <v>0</v>
      </c>
      <c r="AL13" s="46">
        <f>'[2]BOI#2'!$N122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'[2]BOI#2'!$P122</f>
        <v>0</v>
      </c>
      <c r="AS13" s="46"/>
      <c r="AT13" s="47">
        <f t="shared" si="18"/>
        <v>0</v>
      </c>
      <c r="AU13" s="46">
        <f>'[2]BOI#2'!$Q122</f>
        <v>0</v>
      </c>
      <c r="AV13" s="46"/>
      <c r="AW13" s="47">
        <f t="shared" si="19"/>
        <v>0</v>
      </c>
      <c r="AX13" s="46">
        <f>'[2]BOI#2'!$R122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VLOOKUP($B13,Test!$A$5:$H$58,6,0)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'[2]BOI#2'!$D123</f>
        <v>0</v>
      </c>
      <c r="F14" s="46">
        <v>59.25</v>
      </c>
      <c r="G14" s="47">
        <f t="shared" si="30"/>
        <v>-59.25</v>
      </c>
      <c r="H14" s="46">
        <f>'[2]BOI#2'!$E123</f>
        <v>0</v>
      </c>
      <c r="I14" s="46">
        <v>97787.15</v>
      </c>
      <c r="J14" s="47">
        <f t="shared" si="31"/>
        <v>-97787.15</v>
      </c>
      <c r="K14" s="46">
        <f>'[2]BOI#2'!$F123</f>
        <v>9.9999997764825821E-3</v>
      </c>
      <c r="L14" s="46">
        <v>245163.91</v>
      </c>
      <c r="M14" s="48">
        <f t="shared" si="32"/>
        <v>-245163.90000000023</v>
      </c>
      <c r="N14" s="190">
        <f t="shared" si="33"/>
        <v>9.9999997764825821E-3</v>
      </c>
      <c r="O14" s="129">
        <f t="shared" si="33"/>
        <v>343010.31</v>
      </c>
      <c r="P14" s="61">
        <f t="shared" si="34"/>
        <v>-343010.30000000022</v>
      </c>
      <c r="Q14" s="46">
        <f>'[2]BOI#2'!$H123</f>
        <v>-9.9999997764825821E-3</v>
      </c>
      <c r="R14" s="46">
        <v>59732.65</v>
      </c>
      <c r="S14" s="47">
        <f t="shared" si="35"/>
        <v>-59732.659999999778</v>
      </c>
      <c r="T14" s="46">
        <f>'[2]BOI#2'!$I123</f>
        <v>0</v>
      </c>
      <c r="U14" s="46"/>
      <c r="V14" s="47">
        <f t="shared" si="36"/>
        <v>0</v>
      </c>
      <c r="W14" s="46">
        <f>'[2]BOI#2'!$J123</f>
        <v>-9.9999997764825821E-3</v>
      </c>
      <c r="X14" s="46"/>
      <c r="Y14" s="48">
        <f t="shared" si="37"/>
        <v>-9.9999997764825821E-3</v>
      </c>
      <c r="Z14" s="190">
        <f t="shared" si="38"/>
        <v>-1.9999999552965164E-2</v>
      </c>
      <c r="AA14" s="200">
        <f t="shared" si="38"/>
        <v>59732.65</v>
      </c>
      <c r="AB14" s="61">
        <f t="shared" si="39"/>
        <v>-59732.669999999554</v>
      </c>
      <c r="AC14" s="204">
        <f t="shared" si="40"/>
        <v>-9.9999997764825821E-3</v>
      </c>
      <c r="AD14" s="133">
        <f t="shared" si="40"/>
        <v>402742.96</v>
      </c>
      <c r="AE14" s="311">
        <f t="shared" si="41"/>
        <v>-402742.9699999998</v>
      </c>
      <c r="AF14" s="297">
        <f>'[2]BOI#2'!$L123</f>
        <v>9.9999997764825821E-3</v>
      </c>
      <c r="AG14" s="46"/>
      <c r="AH14" s="50">
        <f t="shared" si="13"/>
        <v>9.9999997764825821E-3</v>
      </c>
      <c r="AI14" s="46">
        <f>'[2]BOI#2'!$M123</f>
        <v>-1.0000000242143869E-2</v>
      </c>
      <c r="AJ14" s="46"/>
      <c r="AK14" s="50">
        <f t="shared" si="14"/>
        <v>-1.0000000242143869E-2</v>
      </c>
      <c r="AL14" s="46">
        <f>'[2]BOI#2'!$N123</f>
        <v>-1.0000000242143869E-2</v>
      </c>
      <c r="AM14" s="46"/>
      <c r="AN14" s="48">
        <f t="shared" si="15"/>
        <v>-1.0000000242143869E-2</v>
      </c>
      <c r="AO14" s="190">
        <f t="shared" si="16"/>
        <v>-1.0000000707805157E-2</v>
      </c>
      <c r="AP14" s="129">
        <f t="shared" si="16"/>
        <v>0</v>
      </c>
      <c r="AQ14" s="61">
        <f t="shared" si="17"/>
        <v>-1.0000000707805157E-2</v>
      </c>
      <c r="AR14" s="46">
        <f>'[2]BOI#2'!$P123</f>
        <v>0</v>
      </c>
      <c r="AS14" s="46"/>
      <c r="AT14" s="47">
        <f t="shared" si="18"/>
        <v>0</v>
      </c>
      <c r="AU14" s="46">
        <f>'[2]BOI#2'!$Q123</f>
        <v>0</v>
      </c>
      <c r="AV14" s="46"/>
      <c r="AW14" s="47">
        <f t="shared" si="19"/>
        <v>0</v>
      </c>
      <c r="AX14" s="46">
        <f>'[2]BOI#2'!$R123</f>
        <v>1.0000000009313226E-2</v>
      </c>
      <c r="AY14" s="46"/>
      <c r="AZ14" s="50">
        <f t="shared" si="20"/>
        <v>1.0000000009313226E-2</v>
      </c>
      <c r="BA14" s="190">
        <f t="shared" si="21"/>
        <v>1.0000000009313226E-2</v>
      </c>
      <c r="BB14" s="200">
        <f t="shared" si="22"/>
        <v>0</v>
      </c>
      <c r="BC14" s="222">
        <f t="shared" si="23"/>
        <v>1.0000000009313226E-2</v>
      </c>
      <c r="BD14" s="204">
        <f t="shared" si="24"/>
        <v>-6.9849193096160889E-10</v>
      </c>
      <c r="BE14" s="217">
        <f t="shared" si="25"/>
        <v>0</v>
      </c>
      <c r="BF14" s="225">
        <f t="shared" si="26"/>
        <v>-6.9849193096160889E-10</v>
      </c>
      <c r="BG14" s="204">
        <f t="shared" si="27"/>
        <v>-1.0000000474974513E-2</v>
      </c>
      <c r="BH14" s="133">
        <f t="shared" si="28"/>
        <v>402742.96</v>
      </c>
      <c r="BI14" s="225">
        <f t="shared" si="29"/>
        <v>-402742.9700000005</v>
      </c>
      <c r="BJ14" s="290"/>
      <c r="BK14" s="45">
        <f>VLOOKUP($B14,Test!$A$5:$H$58,6,0)</f>
        <v>82793.69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'[2]BOI#2'!$D124</f>
        <v>3.7264362908899784E-3</v>
      </c>
      <c r="F15" s="46">
        <v>85682.77</v>
      </c>
      <c r="G15" s="47">
        <f t="shared" si="30"/>
        <v>-85682.766273563713</v>
      </c>
      <c r="H15" s="46">
        <f>'[2]BOI#2'!$E124</f>
        <v>-5.8084013871848583E-3</v>
      </c>
      <c r="I15" s="46">
        <v>242624.57</v>
      </c>
      <c r="J15" s="47">
        <f t="shared" si="31"/>
        <v>-242624.57580840139</v>
      </c>
      <c r="K15" s="46">
        <f>'[2]BOI#2'!$F124</f>
        <v>1.5187729150056839E-4</v>
      </c>
      <c r="L15" s="46">
        <v>45055.33</v>
      </c>
      <c r="M15" s="48">
        <f t="shared" si="32"/>
        <v>-45055.32984812271</v>
      </c>
      <c r="N15" s="190">
        <f t="shared" si="33"/>
        <v>-1.9300878047943115E-3</v>
      </c>
      <c r="O15" s="129">
        <f t="shared" si="33"/>
        <v>373362.67000000004</v>
      </c>
      <c r="P15" s="61">
        <f t="shared" si="34"/>
        <v>-373362.67193008785</v>
      </c>
      <c r="Q15" s="46">
        <f>'[2]BOI#2'!$H124</f>
        <v>1.2764820829033852E-2</v>
      </c>
      <c r="R15" s="46">
        <v>208014.21</v>
      </c>
      <c r="S15" s="47">
        <f t="shared" si="35"/>
        <v>-208014.19723517916</v>
      </c>
      <c r="T15" s="46">
        <f>'[2]BOI#2'!$I124</f>
        <v>5.7306904345750809E-3</v>
      </c>
      <c r="U15" s="46"/>
      <c r="V15" s="47">
        <f t="shared" si="36"/>
        <v>5.7306904345750809E-3</v>
      </c>
      <c r="W15" s="46">
        <f>'[2]BOI#2'!$J124</f>
        <v>-2.1714624017477036E-3</v>
      </c>
      <c r="X15" s="46"/>
      <c r="Y15" s="48">
        <f t="shared" si="37"/>
        <v>-2.1714624017477036E-3</v>
      </c>
      <c r="Z15" s="190">
        <f t="shared" si="38"/>
        <v>1.6324048861861229E-2</v>
      </c>
      <c r="AA15" s="200">
        <f t="shared" si="38"/>
        <v>208014.21</v>
      </c>
      <c r="AB15" s="61">
        <f t="shared" si="39"/>
        <v>-208014.19367595113</v>
      </c>
      <c r="AC15" s="204">
        <f t="shared" si="40"/>
        <v>1.4393961057066917E-2</v>
      </c>
      <c r="AD15" s="133">
        <f t="shared" si="40"/>
        <v>581376.88</v>
      </c>
      <c r="AE15" s="311">
        <f t="shared" si="41"/>
        <v>-581376.86560603895</v>
      </c>
      <c r="AF15" s="297">
        <f>'[2]BOI#2'!$L124</f>
        <v>-4.0813125669956207E-3</v>
      </c>
      <c r="AG15" s="46"/>
      <c r="AH15" s="50">
        <f t="shared" si="13"/>
        <v>-4.0813125669956207E-3</v>
      </c>
      <c r="AI15" s="46">
        <f>'[2]BOI#2'!$M124</f>
        <v>-9.1711990535259247E-5</v>
      </c>
      <c r="AJ15" s="46"/>
      <c r="AK15" s="50">
        <f t="shared" si="14"/>
        <v>-9.1711990535259247E-5</v>
      </c>
      <c r="AL15" s="46">
        <f>'[2]BOI#2'!$N124</f>
        <v>2.9675811529159546E-3</v>
      </c>
      <c r="AM15" s="46"/>
      <c r="AN15" s="48">
        <f t="shared" si="15"/>
        <v>2.9675811529159546E-3</v>
      </c>
      <c r="AO15" s="190">
        <f t="shared" si="16"/>
        <v>-1.2054434046149254E-3</v>
      </c>
      <c r="AP15" s="129">
        <f t="shared" si="16"/>
        <v>0</v>
      </c>
      <c r="AQ15" s="61">
        <f t="shared" si="17"/>
        <v>-1.2054434046149254E-3</v>
      </c>
      <c r="AR15" s="46">
        <f>'[2]BOI#2'!$P124</f>
        <v>3.0111074447631836E-3</v>
      </c>
      <c r="AS15" s="46"/>
      <c r="AT15" s="47">
        <f t="shared" si="18"/>
        <v>3.0111074447631836E-3</v>
      </c>
      <c r="AU15" s="46">
        <f>'[2]BOI#2'!$Q124</f>
        <v>3.0111079104244709E-3</v>
      </c>
      <c r="AV15" s="46"/>
      <c r="AW15" s="47">
        <f t="shared" si="19"/>
        <v>3.0111079104244709E-3</v>
      </c>
      <c r="AX15" s="46">
        <f>'[2]BOI#2'!$R124</f>
        <v>3.0111074447631836E-3</v>
      </c>
      <c r="AY15" s="46"/>
      <c r="AZ15" s="50">
        <f t="shared" si="20"/>
        <v>3.0111074447631836E-3</v>
      </c>
      <c r="BA15" s="190">
        <f t="shared" si="21"/>
        <v>9.0333227999508381E-3</v>
      </c>
      <c r="BB15" s="200">
        <f t="shared" si="22"/>
        <v>0</v>
      </c>
      <c r="BC15" s="222">
        <f t="shared" si="23"/>
        <v>9.0333227999508381E-3</v>
      </c>
      <c r="BD15" s="204">
        <f t="shared" si="24"/>
        <v>7.8278793953359127E-3</v>
      </c>
      <c r="BE15" s="217">
        <f t="shared" si="25"/>
        <v>0</v>
      </c>
      <c r="BF15" s="225">
        <f t="shared" si="26"/>
        <v>7.8278793953359127E-3</v>
      </c>
      <c r="BG15" s="204">
        <f t="shared" si="27"/>
        <v>2.222184045240283E-2</v>
      </c>
      <c r="BH15" s="133">
        <f t="shared" si="28"/>
        <v>581376.88</v>
      </c>
      <c r="BI15" s="225">
        <f t="shared" si="29"/>
        <v>-581376.85777815955</v>
      </c>
      <c r="BJ15" s="290"/>
      <c r="BK15" s="45">
        <f>VLOOKUP($B15,Test!$A$5:$H$58,6,0)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'[2]BOI#2'!$D125</f>
        <v>0</v>
      </c>
      <c r="F16" s="46"/>
      <c r="G16" s="47">
        <f t="shared" si="30"/>
        <v>0</v>
      </c>
      <c r="H16" s="46">
        <f>'[2]BOI#2'!$E125</f>
        <v>0</v>
      </c>
      <c r="I16" s="46">
        <v>27216.5</v>
      </c>
      <c r="J16" s="47">
        <f t="shared" si="31"/>
        <v>-27216.5</v>
      </c>
      <c r="K16" s="46">
        <f>'[2]BOI#2'!$F125</f>
        <v>0</v>
      </c>
      <c r="L16" s="46"/>
      <c r="M16" s="48">
        <f t="shared" si="32"/>
        <v>0</v>
      </c>
      <c r="N16" s="190">
        <f t="shared" si="33"/>
        <v>0</v>
      </c>
      <c r="O16" s="129">
        <f t="shared" si="33"/>
        <v>27216.5</v>
      </c>
      <c r="P16" s="61">
        <f t="shared" si="34"/>
        <v>-27216.5</v>
      </c>
      <c r="Q16" s="46">
        <f>'[2]BOI#2'!$H125</f>
        <v>0</v>
      </c>
      <c r="R16" s="46">
        <v>27054.66</v>
      </c>
      <c r="S16" s="47">
        <f t="shared" si="35"/>
        <v>-27054.66</v>
      </c>
      <c r="T16" s="46">
        <f>'[2]BOI#2'!$I125</f>
        <v>0</v>
      </c>
      <c r="U16" s="46"/>
      <c r="V16" s="47">
        <f t="shared" si="36"/>
        <v>0</v>
      </c>
      <c r="W16" s="46">
        <f>'[2]BOI#2'!$J125</f>
        <v>0</v>
      </c>
      <c r="X16" s="46"/>
      <c r="Y16" s="48">
        <f t="shared" si="37"/>
        <v>0</v>
      </c>
      <c r="Z16" s="190">
        <f t="shared" si="38"/>
        <v>0</v>
      </c>
      <c r="AA16" s="200">
        <f t="shared" si="38"/>
        <v>27054.66</v>
      </c>
      <c r="AB16" s="61">
        <f t="shared" si="39"/>
        <v>-27054.66</v>
      </c>
      <c r="AC16" s="204">
        <f t="shared" si="40"/>
        <v>0</v>
      </c>
      <c r="AD16" s="133">
        <f t="shared" si="40"/>
        <v>54271.16</v>
      </c>
      <c r="AE16" s="311">
        <f t="shared" si="41"/>
        <v>-54271.16</v>
      </c>
      <c r="AF16" s="297">
        <f>'[2]BOI#2'!$L125</f>
        <v>0</v>
      </c>
      <c r="AG16" s="46"/>
      <c r="AH16" s="50">
        <f t="shared" si="13"/>
        <v>0</v>
      </c>
      <c r="AI16" s="46">
        <f>'[2]BOI#2'!$M125</f>
        <v>0</v>
      </c>
      <c r="AJ16" s="46"/>
      <c r="AK16" s="50">
        <f t="shared" si="14"/>
        <v>0</v>
      </c>
      <c r="AL16" s="46">
        <f>'[2]BOI#2'!$N125</f>
        <v>0</v>
      </c>
      <c r="AM16" s="46"/>
      <c r="AN16" s="48">
        <f t="shared" si="15"/>
        <v>0</v>
      </c>
      <c r="AO16" s="190">
        <f t="shared" si="16"/>
        <v>0</v>
      </c>
      <c r="AP16" s="129">
        <f t="shared" si="16"/>
        <v>0</v>
      </c>
      <c r="AQ16" s="61">
        <f t="shared" si="17"/>
        <v>0</v>
      </c>
      <c r="AR16" s="46">
        <f>'[2]BOI#2'!$P125</f>
        <v>0</v>
      </c>
      <c r="AS16" s="46"/>
      <c r="AT16" s="47">
        <f t="shared" si="18"/>
        <v>0</v>
      </c>
      <c r="AU16" s="46">
        <f>'[2]BOI#2'!$Q125</f>
        <v>0</v>
      </c>
      <c r="AV16" s="46"/>
      <c r="AW16" s="47">
        <f t="shared" si="19"/>
        <v>0</v>
      </c>
      <c r="AX16" s="46">
        <f>'[2]BOI#2'!$R125</f>
        <v>0</v>
      </c>
      <c r="AY16" s="46"/>
      <c r="AZ16" s="50">
        <f t="shared" si="20"/>
        <v>0</v>
      </c>
      <c r="BA16" s="190">
        <f t="shared" si="21"/>
        <v>0</v>
      </c>
      <c r="BB16" s="200">
        <f t="shared" si="22"/>
        <v>0</v>
      </c>
      <c r="BC16" s="222">
        <f t="shared" si="23"/>
        <v>0</v>
      </c>
      <c r="BD16" s="204">
        <f t="shared" si="24"/>
        <v>0</v>
      </c>
      <c r="BE16" s="217">
        <f t="shared" si="25"/>
        <v>0</v>
      </c>
      <c r="BF16" s="225">
        <f t="shared" si="26"/>
        <v>0</v>
      </c>
      <c r="BG16" s="204">
        <f t="shared" si="27"/>
        <v>0</v>
      </c>
      <c r="BH16" s="133">
        <f t="shared" si="28"/>
        <v>54271.16</v>
      </c>
      <c r="BI16" s="225">
        <f t="shared" si="29"/>
        <v>-54271.16</v>
      </c>
      <c r="BJ16" s="290"/>
      <c r="BK16" s="45">
        <f>VLOOKUP($B16,Test!$A$5:$H$58,6,0)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'[2]BOI#2'!$D126</f>
        <v>0</v>
      </c>
      <c r="F17" s="46"/>
      <c r="G17" s="47">
        <f t="shared" si="30"/>
        <v>0</v>
      </c>
      <c r="H17" s="46">
        <f>'[2]BOI#2'!$E126</f>
        <v>0</v>
      </c>
      <c r="I17" s="46"/>
      <c r="J17" s="47">
        <f t="shared" si="31"/>
        <v>0</v>
      </c>
      <c r="K17" s="46">
        <f>'[2]BOI#2'!$F126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'[2]BOI#2'!$H126</f>
        <v>0</v>
      </c>
      <c r="R17" s="46"/>
      <c r="S17" s="47">
        <f t="shared" si="35"/>
        <v>0</v>
      </c>
      <c r="T17" s="46">
        <f>'[2]BOI#2'!$I126</f>
        <v>0</v>
      </c>
      <c r="U17" s="46"/>
      <c r="V17" s="47">
        <f t="shared" si="36"/>
        <v>0</v>
      </c>
      <c r="W17" s="46">
        <f>'[2]BOI#2'!$J126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'[2]BOI#2'!$L126</f>
        <v>0</v>
      </c>
      <c r="AG17" s="46"/>
      <c r="AH17" s="50">
        <f t="shared" si="13"/>
        <v>0</v>
      </c>
      <c r="AI17" s="46">
        <f>'[2]BOI#2'!$M126</f>
        <v>0</v>
      </c>
      <c r="AJ17" s="46"/>
      <c r="AK17" s="50">
        <f t="shared" si="14"/>
        <v>0</v>
      </c>
      <c r="AL17" s="46">
        <f>'[2]BOI#2'!$N126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'[2]BOI#2'!$P126</f>
        <v>0</v>
      </c>
      <c r="AS17" s="46"/>
      <c r="AT17" s="47">
        <f t="shared" si="18"/>
        <v>0</v>
      </c>
      <c r="AU17" s="46">
        <f>'[2]BOI#2'!$Q126</f>
        <v>0</v>
      </c>
      <c r="AV17" s="46"/>
      <c r="AW17" s="47">
        <f t="shared" si="19"/>
        <v>0</v>
      </c>
      <c r="AX17" s="46">
        <f>'[2]BOI#2'!$R126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VLOOKUP($B17,Test!$A$5:$H$58,6,0)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'[2]BOI#2'!$D127</f>
        <v>0</v>
      </c>
      <c r="F18" s="46">
        <v>35.54</v>
      </c>
      <c r="G18" s="47">
        <f t="shared" si="30"/>
        <v>-35.54</v>
      </c>
      <c r="H18" s="46">
        <f>'[2]BOI#2'!$E127</f>
        <v>0</v>
      </c>
      <c r="I18" s="46">
        <v>10853.16</v>
      </c>
      <c r="J18" s="47">
        <f t="shared" si="31"/>
        <v>-10853.16</v>
      </c>
      <c r="K18" s="46">
        <f>'[2]BOI#2'!$F127</f>
        <v>0</v>
      </c>
      <c r="L18" s="46">
        <v>14215.28</v>
      </c>
      <c r="M18" s="48">
        <f t="shared" si="32"/>
        <v>-14215.28</v>
      </c>
      <c r="N18" s="190">
        <f t="shared" si="33"/>
        <v>0</v>
      </c>
      <c r="O18" s="129">
        <f t="shared" si="33"/>
        <v>25103.980000000003</v>
      </c>
      <c r="P18" s="61">
        <f t="shared" si="34"/>
        <v>-25103.980000000003</v>
      </c>
      <c r="Q18" s="46">
        <f>'[2]BOI#2'!$H127</f>
        <v>0</v>
      </c>
      <c r="R18" s="46">
        <v>7300.72</v>
      </c>
      <c r="S18" s="47">
        <f t="shared" si="35"/>
        <v>-7300.72</v>
      </c>
      <c r="T18" s="46">
        <f>'[2]BOI#2'!$I127</f>
        <v>0</v>
      </c>
      <c r="U18" s="46"/>
      <c r="V18" s="47">
        <f t="shared" si="36"/>
        <v>0</v>
      </c>
      <c r="W18" s="46">
        <f>'[2]BOI#2'!$J127</f>
        <v>0</v>
      </c>
      <c r="X18" s="46"/>
      <c r="Y18" s="48">
        <f t="shared" si="37"/>
        <v>0</v>
      </c>
      <c r="Z18" s="190">
        <f t="shared" si="38"/>
        <v>0</v>
      </c>
      <c r="AA18" s="200">
        <f t="shared" si="38"/>
        <v>7300.72</v>
      </c>
      <c r="AB18" s="61">
        <f t="shared" si="39"/>
        <v>-7300.72</v>
      </c>
      <c r="AC18" s="204">
        <f t="shared" si="40"/>
        <v>0</v>
      </c>
      <c r="AD18" s="133">
        <f t="shared" si="40"/>
        <v>32404.700000000004</v>
      </c>
      <c r="AE18" s="311">
        <f t="shared" si="41"/>
        <v>-32404.700000000004</v>
      </c>
      <c r="AF18" s="297">
        <f>'[2]BOI#2'!$L127</f>
        <v>0</v>
      </c>
      <c r="AG18" s="46"/>
      <c r="AH18" s="50">
        <f t="shared" si="13"/>
        <v>0</v>
      </c>
      <c r="AI18" s="46">
        <f>'[2]BOI#2'!$M127</f>
        <v>0</v>
      </c>
      <c r="AJ18" s="46"/>
      <c r="AK18" s="50">
        <f t="shared" si="14"/>
        <v>0</v>
      </c>
      <c r="AL18" s="46">
        <f>'[2]BOI#2'!$N127</f>
        <v>0</v>
      </c>
      <c r="AM18" s="46"/>
      <c r="AN18" s="48">
        <f t="shared" si="15"/>
        <v>0</v>
      </c>
      <c r="AO18" s="190">
        <f t="shared" si="16"/>
        <v>0</v>
      </c>
      <c r="AP18" s="129">
        <f t="shared" si="16"/>
        <v>0</v>
      </c>
      <c r="AQ18" s="61">
        <f t="shared" si="17"/>
        <v>0</v>
      </c>
      <c r="AR18" s="46">
        <f>'[2]BOI#2'!$P127</f>
        <v>0</v>
      </c>
      <c r="AS18" s="46"/>
      <c r="AT18" s="47">
        <f t="shared" si="18"/>
        <v>0</v>
      </c>
      <c r="AU18" s="46">
        <f>'[2]BOI#2'!$Q127</f>
        <v>0</v>
      </c>
      <c r="AV18" s="46"/>
      <c r="AW18" s="47">
        <f t="shared" si="19"/>
        <v>0</v>
      </c>
      <c r="AX18" s="46">
        <f>'[2]BOI#2'!$R127</f>
        <v>0</v>
      </c>
      <c r="AY18" s="46"/>
      <c r="AZ18" s="50">
        <f t="shared" si="20"/>
        <v>0</v>
      </c>
      <c r="BA18" s="190">
        <f t="shared" si="21"/>
        <v>0</v>
      </c>
      <c r="BB18" s="200">
        <f t="shared" si="22"/>
        <v>0</v>
      </c>
      <c r="BC18" s="222">
        <f t="shared" si="23"/>
        <v>0</v>
      </c>
      <c r="BD18" s="204">
        <f t="shared" si="24"/>
        <v>0</v>
      </c>
      <c r="BE18" s="217">
        <f t="shared" si="25"/>
        <v>0</v>
      </c>
      <c r="BF18" s="225">
        <f t="shared" si="26"/>
        <v>0</v>
      </c>
      <c r="BG18" s="204">
        <f t="shared" si="27"/>
        <v>0</v>
      </c>
      <c r="BH18" s="133">
        <f t="shared" si="28"/>
        <v>32404.700000000004</v>
      </c>
      <c r="BI18" s="225">
        <f t="shared" si="29"/>
        <v>-32404.700000000004</v>
      </c>
      <c r="BJ18" s="290"/>
      <c r="BK18" s="45">
        <f>VLOOKUP($B18,Test!$A$5:$H$58,6,0)</f>
        <v>5656.43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'[2]BOI#2'!$D128</f>
        <v>0</v>
      </c>
      <c r="F19" s="46">
        <v>2259.87</v>
      </c>
      <c r="G19" s="47">
        <f t="shared" si="30"/>
        <v>-2259.87</v>
      </c>
      <c r="H19" s="46">
        <f>'[2]BOI#2'!$E128</f>
        <v>-1.0000000009313226E-2</v>
      </c>
      <c r="I19" s="46">
        <v>4577.04</v>
      </c>
      <c r="J19" s="47">
        <f t="shared" si="31"/>
        <v>-4577.0500000000093</v>
      </c>
      <c r="K19" s="46">
        <f>'[2]BOI#2'!$F128</f>
        <v>0</v>
      </c>
      <c r="L19" s="46">
        <v>7971.41</v>
      </c>
      <c r="M19" s="48">
        <f t="shared" si="32"/>
        <v>-7971.41</v>
      </c>
      <c r="N19" s="190">
        <f t="shared" si="33"/>
        <v>-1.0000000009313226E-2</v>
      </c>
      <c r="O19" s="129">
        <f t="shared" si="33"/>
        <v>14808.32</v>
      </c>
      <c r="P19" s="61">
        <f t="shared" si="34"/>
        <v>-14808.330000000009</v>
      </c>
      <c r="Q19" s="46">
        <f>'[2]BOI#2'!$H128</f>
        <v>0</v>
      </c>
      <c r="R19" s="46">
        <v>1732.64</v>
      </c>
      <c r="S19" s="47">
        <f t="shared" si="35"/>
        <v>-1732.64</v>
      </c>
      <c r="T19" s="46">
        <f>'[2]BOI#2'!$I128</f>
        <v>0</v>
      </c>
      <c r="U19" s="46"/>
      <c r="V19" s="47">
        <f t="shared" si="36"/>
        <v>0</v>
      </c>
      <c r="W19" s="46">
        <f>'[2]BOI#2'!$J128</f>
        <v>0</v>
      </c>
      <c r="X19" s="46"/>
      <c r="Y19" s="48">
        <f t="shared" si="37"/>
        <v>0</v>
      </c>
      <c r="Z19" s="190">
        <f t="shared" si="38"/>
        <v>0</v>
      </c>
      <c r="AA19" s="200">
        <f t="shared" si="38"/>
        <v>1732.64</v>
      </c>
      <c r="AB19" s="61">
        <f t="shared" si="39"/>
        <v>-1732.64</v>
      </c>
      <c r="AC19" s="204">
        <f t="shared" si="40"/>
        <v>-1.0000000009313226E-2</v>
      </c>
      <c r="AD19" s="133">
        <f t="shared" si="40"/>
        <v>16540.96</v>
      </c>
      <c r="AE19" s="311">
        <f t="shared" si="41"/>
        <v>-16540.970000000008</v>
      </c>
      <c r="AF19" s="297">
        <f>'[2]BOI#2'!$L128</f>
        <v>1.0000000009313226E-2</v>
      </c>
      <c r="AG19" s="46"/>
      <c r="AH19" s="50">
        <f t="shared" si="13"/>
        <v>1.0000000009313226E-2</v>
      </c>
      <c r="AI19" s="46">
        <f>'[2]BOI#2'!$M128</f>
        <v>1.0000000009313226E-2</v>
      </c>
      <c r="AJ19" s="46"/>
      <c r="AK19" s="50">
        <f t="shared" si="14"/>
        <v>1.0000000009313226E-2</v>
      </c>
      <c r="AL19" s="46">
        <f>'[2]BOI#2'!$N128</f>
        <v>0</v>
      </c>
      <c r="AM19" s="46"/>
      <c r="AN19" s="48">
        <f t="shared" si="15"/>
        <v>0</v>
      </c>
      <c r="AO19" s="190">
        <f t="shared" si="16"/>
        <v>2.0000000018626451E-2</v>
      </c>
      <c r="AP19" s="129">
        <f t="shared" si="16"/>
        <v>0</v>
      </c>
      <c r="AQ19" s="61">
        <f t="shared" si="17"/>
        <v>2.0000000018626451E-2</v>
      </c>
      <c r="AR19" s="46">
        <f>'[2]BOI#2'!$P128</f>
        <v>0</v>
      </c>
      <c r="AS19" s="46"/>
      <c r="AT19" s="47">
        <f t="shared" si="18"/>
        <v>0</v>
      </c>
      <c r="AU19" s="46">
        <f>'[2]BOI#2'!$Q128</f>
        <v>1.0000000009313226E-2</v>
      </c>
      <c r="AV19" s="46"/>
      <c r="AW19" s="47">
        <f t="shared" si="19"/>
        <v>1.0000000009313226E-2</v>
      </c>
      <c r="AX19" s="46">
        <f>'[2]BOI#2'!$R128</f>
        <v>-9.9999999511055648E-3</v>
      </c>
      <c r="AY19" s="46"/>
      <c r="AZ19" s="50">
        <f t="shared" si="20"/>
        <v>-9.9999999511055648E-3</v>
      </c>
      <c r="BA19" s="190">
        <f t="shared" si="21"/>
        <v>5.8207660913467407E-11</v>
      </c>
      <c r="BB19" s="200">
        <f t="shared" si="22"/>
        <v>0</v>
      </c>
      <c r="BC19" s="222">
        <f t="shared" si="23"/>
        <v>5.8207660913467407E-11</v>
      </c>
      <c r="BD19" s="204">
        <f t="shared" si="24"/>
        <v>2.0000000076834112E-2</v>
      </c>
      <c r="BE19" s="217">
        <f t="shared" si="25"/>
        <v>0</v>
      </c>
      <c r="BF19" s="225">
        <f t="shared" si="26"/>
        <v>2.0000000076834112E-2</v>
      </c>
      <c r="BG19" s="204">
        <f t="shared" si="27"/>
        <v>1.0000000067520887E-2</v>
      </c>
      <c r="BH19" s="133">
        <f t="shared" si="28"/>
        <v>16540.96</v>
      </c>
      <c r="BI19" s="225">
        <f t="shared" si="29"/>
        <v>-16540.949999999932</v>
      </c>
      <c r="BJ19" s="290"/>
      <c r="BK19" s="45">
        <f>VLOOKUP($B19,Test!$A$5:$H$58,6,0)</f>
        <v>4863.2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'[2]BOI#2'!$D129</f>
        <v>0</v>
      </c>
      <c r="F20" s="46">
        <v>0</v>
      </c>
      <c r="G20" s="47">
        <f t="shared" si="30"/>
        <v>0</v>
      </c>
      <c r="H20" s="46">
        <f>'[2]BOI#2'!$E129</f>
        <v>0</v>
      </c>
      <c r="I20" s="46">
        <v>0</v>
      </c>
      <c r="J20" s="47">
        <f t="shared" si="31"/>
        <v>0</v>
      </c>
      <c r="K20" s="46">
        <f>'[2]BOI#2'!$F129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'[2]BOI#2'!$H129</f>
        <v>0</v>
      </c>
      <c r="R20" s="46">
        <v>0</v>
      </c>
      <c r="S20" s="47">
        <f t="shared" si="35"/>
        <v>0</v>
      </c>
      <c r="T20" s="46">
        <f>'[2]BOI#2'!$I129</f>
        <v>0</v>
      </c>
      <c r="U20" s="46"/>
      <c r="V20" s="47">
        <f t="shared" si="36"/>
        <v>0</v>
      </c>
      <c r="W20" s="46">
        <f>'[2]BOI#2'!$J129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'[2]BOI#2'!$L129</f>
        <v>0</v>
      </c>
      <c r="AG20" s="46"/>
      <c r="AH20" s="50">
        <f t="shared" si="13"/>
        <v>0</v>
      </c>
      <c r="AI20" s="46">
        <f>'[2]BOI#2'!$M129</f>
        <v>0</v>
      </c>
      <c r="AJ20" s="46"/>
      <c r="AK20" s="50">
        <f t="shared" si="14"/>
        <v>0</v>
      </c>
      <c r="AL20" s="46">
        <f>'[2]BOI#2'!$N129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'[2]BOI#2'!$P129</f>
        <v>0</v>
      </c>
      <c r="AS20" s="46"/>
      <c r="AT20" s="47">
        <f t="shared" si="18"/>
        <v>0</v>
      </c>
      <c r="AU20" s="46">
        <f>'[2]BOI#2'!$Q129</f>
        <v>0</v>
      </c>
      <c r="AV20" s="46"/>
      <c r="AW20" s="47">
        <f t="shared" si="19"/>
        <v>0</v>
      </c>
      <c r="AX20" s="46">
        <f>'[2]BOI#2'!$R129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VLOOKUP($B20,Test!$A$5:$H$58,6,0)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'[2]BOI#2'!$D130</f>
        <v>0</v>
      </c>
      <c r="F21" s="46"/>
      <c r="G21" s="47">
        <f t="shared" si="30"/>
        <v>0</v>
      </c>
      <c r="H21" s="46">
        <f>'[2]BOI#2'!$E130</f>
        <v>0</v>
      </c>
      <c r="I21" s="46"/>
      <c r="J21" s="47">
        <f t="shared" si="31"/>
        <v>0</v>
      </c>
      <c r="K21" s="46">
        <f>'[2]BOI#2'!$F130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'[2]BOI#2'!$H130</f>
        <v>0</v>
      </c>
      <c r="R21" s="46"/>
      <c r="S21" s="47">
        <f t="shared" si="35"/>
        <v>0</v>
      </c>
      <c r="T21" s="46">
        <f>'[2]BOI#2'!$I130</f>
        <v>0</v>
      </c>
      <c r="U21" s="46"/>
      <c r="V21" s="47">
        <f t="shared" si="36"/>
        <v>0</v>
      </c>
      <c r="W21" s="46">
        <f>'[2]BOI#2'!$J130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'[2]BOI#2'!$L130</f>
        <v>0</v>
      </c>
      <c r="AG21" s="46"/>
      <c r="AH21" s="50">
        <f t="shared" si="13"/>
        <v>0</v>
      </c>
      <c r="AI21" s="46">
        <f>'[2]BOI#2'!$M130</f>
        <v>0</v>
      </c>
      <c r="AJ21" s="46"/>
      <c r="AK21" s="50">
        <f t="shared" si="14"/>
        <v>0</v>
      </c>
      <c r="AL21" s="46">
        <f>'[2]BOI#2'!$N130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'[2]BOI#2'!$P130</f>
        <v>0</v>
      </c>
      <c r="AS21" s="46"/>
      <c r="AT21" s="47">
        <f t="shared" si="18"/>
        <v>0</v>
      </c>
      <c r="AU21" s="46">
        <f>'[2]BOI#2'!$Q130</f>
        <v>0</v>
      </c>
      <c r="AV21" s="46"/>
      <c r="AW21" s="47">
        <f t="shared" si="19"/>
        <v>0</v>
      </c>
      <c r="AX21" s="46">
        <f>'[2]BOI#2'!$R130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VLOOKUP($B21,Test!$A$5:$H$58,6,0)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'[2]BOI#2'!$D131</f>
        <v>0</v>
      </c>
      <c r="F22" s="46"/>
      <c r="G22" s="47">
        <f t="shared" si="30"/>
        <v>0</v>
      </c>
      <c r="H22" s="46">
        <f>'[2]BOI#2'!$E131</f>
        <v>0</v>
      </c>
      <c r="I22" s="46"/>
      <c r="J22" s="47">
        <f t="shared" si="31"/>
        <v>0</v>
      </c>
      <c r="K22" s="46">
        <f>'[2]BOI#2'!$F131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'[2]BOI#2'!$H131</f>
        <v>0</v>
      </c>
      <c r="R22" s="46"/>
      <c r="S22" s="47">
        <f t="shared" si="35"/>
        <v>0</v>
      </c>
      <c r="T22" s="46">
        <f>'[2]BOI#2'!$I131</f>
        <v>0</v>
      </c>
      <c r="U22" s="46"/>
      <c r="V22" s="47">
        <f t="shared" si="36"/>
        <v>0</v>
      </c>
      <c r="W22" s="46">
        <f>'[2]BOI#2'!$J131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'[2]BOI#2'!$L131</f>
        <v>0</v>
      </c>
      <c r="AG22" s="46"/>
      <c r="AH22" s="50">
        <f t="shared" si="13"/>
        <v>0</v>
      </c>
      <c r="AI22" s="46">
        <f>'[2]BOI#2'!$M131</f>
        <v>0</v>
      </c>
      <c r="AJ22" s="46"/>
      <c r="AK22" s="50">
        <f t="shared" si="14"/>
        <v>0</v>
      </c>
      <c r="AL22" s="46">
        <f>'[2]BOI#2'!$N131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'[2]BOI#2'!$P131</f>
        <v>0</v>
      </c>
      <c r="AS22" s="46"/>
      <c r="AT22" s="47">
        <f t="shared" si="18"/>
        <v>0</v>
      </c>
      <c r="AU22" s="46">
        <f>'[2]BOI#2'!$Q131</f>
        <v>0</v>
      </c>
      <c r="AV22" s="46"/>
      <c r="AW22" s="47">
        <f t="shared" si="19"/>
        <v>0</v>
      </c>
      <c r="AX22" s="46">
        <f>'[2]BOI#2'!$R131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VLOOKUP($B22,Test!$A$5:$H$58,6,0)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'[2]BOI#2'!$D132</f>
        <v>0</v>
      </c>
      <c r="F23" s="46">
        <v>63.97</v>
      </c>
      <c r="G23" s="47">
        <f>+E23-F23</f>
        <v>-63.97</v>
      </c>
      <c r="H23" s="46">
        <f>'[2]BOI#2'!$E132</f>
        <v>9.9999998928979039E-3</v>
      </c>
      <c r="I23" s="46">
        <v>22207.84</v>
      </c>
      <c r="J23" s="47">
        <f t="shared" si="31"/>
        <v>-22207.830000000107</v>
      </c>
      <c r="K23" s="46">
        <f>'[2]BOI#2'!$F132</f>
        <v>0</v>
      </c>
      <c r="L23" s="46">
        <v>42667.79</v>
      </c>
      <c r="M23" s="48">
        <f t="shared" si="32"/>
        <v>-42667.79</v>
      </c>
      <c r="N23" s="190">
        <f t="shared" si="33"/>
        <v>9.9999998928979039E-3</v>
      </c>
      <c r="O23" s="129">
        <f t="shared" si="33"/>
        <v>64939.600000000006</v>
      </c>
      <c r="P23" s="61">
        <f t="shared" si="34"/>
        <v>-64939.590000000113</v>
      </c>
      <c r="Q23" s="46">
        <f>'[2]BOI#2'!$H132</f>
        <v>0</v>
      </c>
      <c r="R23" s="46">
        <v>24716</v>
      </c>
      <c r="S23" s="47">
        <f t="shared" si="35"/>
        <v>-24716</v>
      </c>
      <c r="T23" s="46">
        <f>'[2]BOI#2'!$I132</f>
        <v>0</v>
      </c>
      <c r="U23" s="46"/>
      <c r="V23" s="47">
        <f t="shared" si="36"/>
        <v>0</v>
      </c>
      <c r="W23" s="46">
        <f>'[2]BOI#2'!$J132</f>
        <v>0</v>
      </c>
      <c r="X23" s="46"/>
      <c r="Y23" s="48">
        <f t="shared" si="37"/>
        <v>0</v>
      </c>
      <c r="Z23" s="190">
        <f t="shared" si="38"/>
        <v>0</v>
      </c>
      <c r="AA23" s="200">
        <f t="shared" si="38"/>
        <v>24716</v>
      </c>
      <c r="AB23" s="61">
        <f t="shared" si="39"/>
        <v>-24716</v>
      </c>
      <c r="AC23" s="204">
        <f t="shared" si="40"/>
        <v>9.9999998928979039E-3</v>
      </c>
      <c r="AD23" s="133">
        <f t="shared" si="40"/>
        <v>89655.6</v>
      </c>
      <c r="AE23" s="311">
        <f t="shared" si="41"/>
        <v>-89655.590000000113</v>
      </c>
      <c r="AF23" s="297">
        <f>'[2]BOI#2'!$L132</f>
        <v>-1.0000000009313226E-2</v>
      </c>
      <c r="AG23" s="46"/>
      <c r="AH23" s="50">
        <f t="shared" si="13"/>
        <v>-1.0000000009313226E-2</v>
      </c>
      <c r="AI23" s="46">
        <f>'[2]BOI#2'!$M132</f>
        <v>-1.0000000009313226E-2</v>
      </c>
      <c r="AJ23" s="46"/>
      <c r="AK23" s="50">
        <f t="shared" si="14"/>
        <v>-1.0000000009313226E-2</v>
      </c>
      <c r="AL23" s="46">
        <f>'[2]BOI#2'!$N132</f>
        <v>1.0000000009313226E-2</v>
      </c>
      <c r="AM23" s="46"/>
      <c r="AN23" s="48">
        <f t="shared" si="15"/>
        <v>1.0000000009313226E-2</v>
      </c>
      <c r="AO23" s="190">
        <f t="shared" si="16"/>
        <v>-1.0000000009313226E-2</v>
      </c>
      <c r="AP23" s="129">
        <f t="shared" si="16"/>
        <v>0</v>
      </c>
      <c r="AQ23" s="61">
        <f t="shared" si="17"/>
        <v>-1.0000000009313226E-2</v>
      </c>
      <c r="AR23" s="46">
        <f>'[2]BOI#2'!$P132</f>
        <v>0</v>
      </c>
      <c r="AS23" s="46"/>
      <c r="AT23" s="47">
        <f t="shared" si="18"/>
        <v>0</v>
      </c>
      <c r="AU23" s="46">
        <f>'[2]BOI#2'!$Q132</f>
        <v>0</v>
      </c>
      <c r="AV23" s="46"/>
      <c r="AW23" s="47">
        <f t="shared" si="19"/>
        <v>0</v>
      </c>
      <c r="AX23" s="46">
        <f>'[2]BOI#2'!$R132</f>
        <v>0</v>
      </c>
      <c r="AY23" s="46"/>
      <c r="AZ23" s="50">
        <f t="shared" si="20"/>
        <v>0</v>
      </c>
      <c r="BA23" s="190">
        <f t="shared" si="21"/>
        <v>0</v>
      </c>
      <c r="BB23" s="200">
        <f t="shared" si="22"/>
        <v>0</v>
      </c>
      <c r="BC23" s="222">
        <f t="shared" si="23"/>
        <v>0</v>
      </c>
      <c r="BD23" s="204">
        <f t="shared" si="24"/>
        <v>-1.0000000009313226E-2</v>
      </c>
      <c r="BE23" s="217">
        <f t="shared" si="25"/>
        <v>0</v>
      </c>
      <c r="BF23" s="225">
        <f t="shared" si="26"/>
        <v>-1.0000000009313226E-2</v>
      </c>
      <c r="BG23" s="204">
        <f t="shared" si="27"/>
        <v>-1.1641532182693481E-10</v>
      </c>
      <c r="BH23" s="133">
        <f t="shared" si="28"/>
        <v>89655.6</v>
      </c>
      <c r="BI23" s="225">
        <f t="shared" si="29"/>
        <v>-89655.600000000122</v>
      </c>
      <c r="BJ23" s="290"/>
      <c r="BK23" s="45">
        <f>VLOOKUP($B23,Test!$A$5:$H$58,6,0)</f>
        <v>7934.85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'[2]BOI#2'!$D133</f>
        <v>0</v>
      </c>
      <c r="F24" s="46"/>
      <c r="G24" s="47">
        <f t="shared" ref="G24:G52" si="43">+E24-F24</f>
        <v>0</v>
      </c>
      <c r="H24" s="46">
        <f>'[2]BOI#2'!$E133</f>
        <v>0</v>
      </c>
      <c r="I24" s="46"/>
      <c r="J24" s="47">
        <f t="shared" si="31"/>
        <v>0</v>
      </c>
      <c r="K24" s="46">
        <f>'[2]BOI#2'!$F133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'[2]BOI#2'!$H133</f>
        <v>0</v>
      </c>
      <c r="R24" s="46"/>
      <c r="S24" s="47">
        <f t="shared" si="35"/>
        <v>0</v>
      </c>
      <c r="T24" s="46">
        <f>'[2]BOI#2'!$I133</f>
        <v>0</v>
      </c>
      <c r="U24" s="46"/>
      <c r="V24" s="47">
        <f t="shared" si="36"/>
        <v>0</v>
      </c>
      <c r="W24" s="46">
        <f>'[2]BOI#2'!$J133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'[2]BOI#2'!$L133</f>
        <v>0</v>
      </c>
      <c r="AG24" s="46"/>
      <c r="AH24" s="50">
        <f t="shared" si="13"/>
        <v>0</v>
      </c>
      <c r="AI24" s="46">
        <f>'[2]BOI#2'!$M133</f>
        <v>0</v>
      </c>
      <c r="AJ24" s="46"/>
      <c r="AK24" s="50">
        <f t="shared" si="14"/>
        <v>0</v>
      </c>
      <c r="AL24" s="46">
        <f>'[2]BOI#2'!$N133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'[2]BOI#2'!$P133</f>
        <v>0</v>
      </c>
      <c r="AS24" s="46"/>
      <c r="AT24" s="47">
        <f t="shared" si="18"/>
        <v>0</v>
      </c>
      <c r="AU24" s="46">
        <f>'[2]BOI#2'!$Q133</f>
        <v>0</v>
      </c>
      <c r="AV24" s="46"/>
      <c r="AW24" s="47">
        <f t="shared" si="19"/>
        <v>0</v>
      </c>
      <c r="AX24" s="46">
        <f>'[2]BOI#2'!$R133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VLOOKUP($B24,Test!$A$5:$H$58,6,0)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'[2]BOI#2'!$D134</f>
        <v>0</v>
      </c>
      <c r="F25" s="46"/>
      <c r="G25" s="47">
        <f t="shared" si="43"/>
        <v>0</v>
      </c>
      <c r="H25" s="46">
        <f>'[2]BOI#2'!$E134</f>
        <v>0</v>
      </c>
      <c r="I25" s="46"/>
      <c r="J25" s="47">
        <f t="shared" si="31"/>
        <v>0</v>
      </c>
      <c r="K25" s="46">
        <f>'[2]BOI#2'!$F134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'[2]BOI#2'!$H134</f>
        <v>0</v>
      </c>
      <c r="R25" s="46"/>
      <c r="S25" s="47">
        <f t="shared" si="35"/>
        <v>0</v>
      </c>
      <c r="T25" s="46">
        <f>'[2]BOI#2'!$I134</f>
        <v>0</v>
      </c>
      <c r="U25" s="46"/>
      <c r="V25" s="47">
        <f t="shared" si="36"/>
        <v>0</v>
      </c>
      <c r="W25" s="46">
        <f>'[2]BOI#2'!$J134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'[2]BOI#2'!$L134</f>
        <v>0</v>
      </c>
      <c r="AG25" s="46"/>
      <c r="AH25" s="50">
        <f t="shared" si="13"/>
        <v>0</v>
      </c>
      <c r="AI25" s="46">
        <f>'[2]BOI#2'!$M134</f>
        <v>0</v>
      </c>
      <c r="AJ25" s="46"/>
      <c r="AK25" s="50">
        <f t="shared" si="14"/>
        <v>0</v>
      </c>
      <c r="AL25" s="46">
        <f>'[2]BOI#2'!$N134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'[2]BOI#2'!$P134</f>
        <v>0</v>
      </c>
      <c r="AS25" s="46"/>
      <c r="AT25" s="47">
        <f t="shared" si="18"/>
        <v>0</v>
      </c>
      <c r="AU25" s="46">
        <f>'[2]BOI#2'!$Q134</f>
        <v>0</v>
      </c>
      <c r="AV25" s="46"/>
      <c r="AW25" s="47">
        <f t="shared" si="19"/>
        <v>0</v>
      </c>
      <c r="AX25" s="46">
        <f>'[2]BOI#2'!$R134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VLOOKUP($B25,Test!$A$5:$H$58,6,0)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'[2]BOI#2'!$D135</f>
        <v>0</v>
      </c>
      <c r="F26" s="46"/>
      <c r="G26" s="47">
        <f t="shared" si="43"/>
        <v>0</v>
      </c>
      <c r="H26" s="46">
        <f>'[2]BOI#2'!$E135</f>
        <v>0</v>
      </c>
      <c r="I26" s="46"/>
      <c r="J26" s="47">
        <f t="shared" si="31"/>
        <v>0</v>
      </c>
      <c r="K26" s="46">
        <f>'[2]BOI#2'!$F135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'[2]BOI#2'!$H135</f>
        <v>0</v>
      </c>
      <c r="R26" s="46"/>
      <c r="S26" s="47">
        <f t="shared" si="35"/>
        <v>0</v>
      </c>
      <c r="T26" s="46">
        <f>'[2]BOI#2'!$I135</f>
        <v>0</v>
      </c>
      <c r="U26" s="46"/>
      <c r="V26" s="47">
        <f t="shared" si="36"/>
        <v>0</v>
      </c>
      <c r="W26" s="46">
        <f>'[2]BOI#2'!$J135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'[2]BOI#2'!$L135</f>
        <v>0</v>
      </c>
      <c r="AG26" s="46"/>
      <c r="AH26" s="50">
        <f t="shared" si="13"/>
        <v>0</v>
      </c>
      <c r="AI26" s="46">
        <f>'[2]BOI#2'!$M135</f>
        <v>0</v>
      </c>
      <c r="AJ26" s="46"/>
      <c r="AK26" s="50">
        <f t="shared" si="14"/>
        <v>0</v>
      </c>
      <c r="AL26" s="46">
        <f>'[2]BOI#2'!$N135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'[2]BOI#2'!$P135</f>
        <v>0</v>
      </c>
      <c r="AS26" s="46"/>
      <c r="AT26" s="47">
        <f t="shared" si="18"/>
        <v>0</v>
      </c>
      <c r="AU26" s="46">
        <f>'[2]BOI#2'!$Q135</f>
        <v>0</v>
      </c>
      <c r="AV26" s="46"/>
      <c r="AW26" s="47">
        <f t="shared" si="19"/>
        <v>0</v>
      </c>
      <c r="AX26" s="46">
        <f>'[2]BOI#2'!$R135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VLOOKUP($B26,Test!$A$5:$H$58,6,0)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'[2]BOI#2'!$D136</f>
        <v>0</v>
      </c>
      <c r="F27" s="46"/>
      <c r="G27" s="47">
        <f t="shared" si="43"/>
        <v>0</v>
      </c>
      <c r="H27" s="46">
        <f>'[2]BOI#2'!$E136</f>
        <v>0</v>
      </c>
      <c r="I27" s="46"/>
      <c r="J27" s="47">
        <f t="shared" si="31"/>
        <v>0</v>
      </c>
      <c r="K27" s="46">
        <f>'[2]BOI#2'!$F136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'[2]BOI#2'!$H136</f>
        <v>0</v>
      </c>
      <c r="R27" s="46"/>
      <c r="S27" s="47">
        <f t="shared" si="35"/>
        <v>0</v>
      </c>
      <c r="T27" s="46">
        <f>'[2]BOI#2'!$I136</f>
        <v>0</v>
      </c>
      <c r="U27" s="46"/>
      <c r="V27" s="47">
        <f t="shared" si="36"/>
        <v>0</v>
      </c>
      <c r="W27" s="46">
        <f>'[2]BOI#2'!$J136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'[2]BOI#2'!$L136</f>
        <v>0</v>
      </c>
      <c r="AG27" s="46"/>
      <c r="AH27" s="50">
        <f t="shared" si="13"/>
        <v>0</v>
      </c>
      <c r="AI27" s="46">
        <f>'[2]BOI#2'!$M136</f>
        <v>0</v>
      </c>
      <c r="AJ27" s="46"/>
      <c r="AK27" s="50">
        <f t="shared" si="14"/>
        <v>0</v>
      </c>
      <c r="AL27" s="46">
        <f>'[2]BOI#2'!$N136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'[2]BOI#2'!$P136</f>
        <v>0</v>
      </c>
      <c r="AS27" s="46"/>
      <c r="AT27" s="47">
        <f t="shared" si="18"/>
        <v>0</v>
      </c>
      <c r="AU27" s="46">
        <f>'[2]BOI#2'!$Q136</f>
        <v>0</v>
      </c>
      <c r="AV27" s="46"/>
      <c r="AW27" s="47">
        <f t="shared" si="19"/>
        <v>0</v>
      </c>
      <c r="AX27" s="46">
        <f>'[2]BOI#2'!$R136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VLOOKUP($B27,Test!$A$5:$H$58,6,0)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'[2]BOI#2'!$D137</f>
        <v>0</v>
      </c>
      <c r="F28" s="46"/>
      <c r="G28" s="47">
        <f t="shared" si="43"/>
        <v>0</v>
      </c>
      <c r="H28" s="46">
        <f>'[2]BOI#2'!$E137</f>
        <v>0</v>
      </c>
      <c r="I28" s="46"/>
      <c r="J28" s="47">
        <f t="shared" si="31"/>
        <v>0</v>
      </c>
      <c r="K28" s="46">
        <f>'[2]BOI#2'!$F137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'[2]BOI#2'!$H137</f>
        <v>0</v>
      </c>
      <c r="R28" s="46"/>
      <c r="S28" s="47">
        <f t="shared" si="35"/>
        <v>0</v>
      </c>
      <c r="T28" s="46">
        <f>'[2]BOI#2'!$I137</f>
        <v>0</v>
      </c>
      <c r="U28" s="46"/>
      <c r="V28" s="47">
        <f t="shared" si="36"/>
        <v>0</v>
      </c>
      <c r="W28" s="46">
        <f>'[2]BOI#2'!$J137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'[2]BOI#2'!$L137</f>
        <v>0</v>
      </c>
      <c r="AG28" s="46"/>
      <c r="AH28" s="50">
        <f t="shared" si="13"/>
        <v>0</v>
      </c>
      <c r="AI28" s="46">
        <f>'[2]BOI#2'!$M137</f>
        <v>0</v>
      </c>
      <c r="AJ28" s="46"/>
      <c r="AK28" s="50">
        <f t="shared" si="14"/>
        <v>0</v>
      </c>
      <c r="AL28" s="46">
        <f>'[2]BOI#2'!$N137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'[2]BOI#2'!$P137</f>
        <v>0</v>
      </c>
      <c r="AS28" s="46"/>
      <c r="AT28" s="47">
        <f t="shared" si="18"/>
        <v>0</v>
      </c>
      <c r="AU28" s="46">
        <f>'[2]BOI#2'!$Q137</f>
        <v>0</v>
      </c>
      <c r="AV28" s="46"/>
      <c r="AW28" s="47">
        <f t="shared" si="19"/>
        <v>0</v>
      </c>
      <c r="AX28" s="46">
        <f>'[2]BOI#2'!$R137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VLOOKUP($B28,Test!$A$5:$H$58,6,0)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'[2]BOI#2'!$D138</f>
        <v>0</v>
      </c>
      <c r="F29" s="46"/>
      <c r="G29" s="47">
        <f t="shared" si="43"/>
        <v>0</v>
      </c>
      <c r="H29" s="46">
        <f>'[2]BOI#2'!$E138</f>
        <v>0</v>
      </c>
      <c r="I29" s="46"/>
      <c r="J29" s="47">
        <f t="shared" si="31"/>
        <v>0</v>
      </c>
      <c r="K29" s="46">
        <f>'[2]BOI#2'!$F138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'[2]BOI#2'!$H138</f>
        <v>0</v>
      </c>
      <c r="R29" s="46"/>
      <c r="S29" s="47">
        <f t="shared" si="35"/>
        <v>0</v>
      </c>
      <c r="T29" s="46">
        <f>'[2]BOI#2'!$I138</f>
        <v>0</v>
      </c>
      <c r="U29" s="46"/>
      <c r="V29" s="47">
        <f t="shared" si="36"/>
        <v>0</v>
      </c>
      <c r="W29" s="46">
        <f>'[2]BOI#2'!$J138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'[2]BOI#2'!$L138</f>
        <v>0</v>
      </c>
      <c r="AG29" s="46"/>
      <c r="AH29" s="50">
        <f t="shared" si="13"/>
        <v>0</v>
      </c>
      <c r="AI29" s="46">
        <f>'[2]BOI#2'!$M138</f>
        <v>0</v>
      </c>
      <c r="AJ29" s="46"/>
      <c r="AK29" s="50">
        <f t="shared" si="14"/>
        <v>0</v>
      </c>
      <c r="AL29" s="46">
        <f>'[2]BOI#2'!$N138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'[2]BOI#2'!$P138</f>
        <v>0</v>
      </c>
      <c r="AS29" s="46"/>
      <c r="AT29" s="47">
        <f t="shared" si="18"/>
        <v>0</v>
      </c>
      <c r="AU29" s="46">
        <f>'[2]BOI#2'!$Q138</f>
        <v>0</v>
      </c>
      <c r="AV29" s="46"/>
      <c r="AW29" s="47">
        <f t="shared" si="19"/>
        <v>0</v>
      </c>
      <c r="AX29" s="46">
        <f>'[2]BOI#2'!$R138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VLOOKUP($B29,Test!$A$5:$H$58,6,0)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'[2]BOI#2'!$D139</f>
        <v>0</v>
      </c>
      <c r="F30" s="46"/>
      <c r="G30" s="47">
        <f t="shared" si="43"/>
        <v>0</v>
      </c>
      <c r="H30" s="46">
        <f>'[2]BOI#2'!$E139</f>
        <v>0</v>
      </c>
      <c r="I30" s="46"/>
      <c r="J30" s="47">
        <f t="shared" si="31"/>
        <v>0</v>
      </c>
      <c r="K30" s="46">
        <f>'[2]BOI#2'!$F139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'[2]BOI#2'!$H139</f>
        <v>0</v>
      </c>
      <c r="R30" s="46"/>
      <c r="S30" s="47">
        <f t="shared" si="35"/>
        <v>0</v>
      </c>
      <c r="T30" s="46">
        <f>'[2]BOI#2'!$I139</f>
        <v>0</v>
      </c>
      <c r="U30" s="46"/>
      <c r="V30" s="47">
        <f t="shared" si="36"/>
        <v>0</v>
      </c>
      <c r="W30" s="46">
        <f>'[2]BOI#2'!$J139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'[2]BOI#2'!$L139</f>
        <v>0</v>
      </c>
      <c r="AG30" s="46"/>
      <c r="AH30" s="50">
        <f t="shared" si="13"/>
        <v>0</v>
      </c>
      <c r="AI30" s="46">
        <f>'[2]BOI#2'!$M139</f>
        <v>0</v>
      </c>
      <c r="AJ30" s="46"/>
      <c r="AK30" s="50">
        <f t="shared" si="14"/>
        <v>0</v>
      </c>
      <c r="AL30" s="46">
        <f>'[2]BOI#2'!$N139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'[2]BOI#2'!$P139</f>
        <v>0</v>
      </c>
      <c r="AS30" s="46"/>
      <c r="AT30" s="47">
        <f t="shared" si="18"/>
        <v>0</v>
      </c>
      <c r="AU30" s="46">
        <f>'[2]BOI#2'!$Q139</f>
        <v>0</v>
      </c>
      <c r="AV30" s="46"/>
      <c r="AW30" s="47">
        <f t="shared" si="19"/>
        <v>0</v>
      </c>
      <c r="AX30" s="46">
        <f>'[2]BOI#2'!$R139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VLOOKUP($B30,Test!$A$5:$H$58,6,0)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'[2]BOI#2'!$D140</f>
        <v>0</v>
      </c>
      <c r="F31" s="46">
        <v>9.94</v>
      </c>
      <c r="G31" s="47">
        <f t="shared" si="43"/>
        <v>-9.94</v>
      </c>
      <c r="H31" s="46">
        <f>'[2]BOI#2'!$E140</f>
        <v>0</v>
      </c>
      <c r="I31" s="46">
        <v>3776.93</v>
      </c>
      <c r="J31" s="47">
        <f t="shared" si="31"/>
        <v>-3776.93</v>
      </c>
      <c r="K31" s="46">
        <f>'[2]BOI#2'!$F140</f>
        <v>0</v>
      </c>
      <c r="L31" s="46">
        <v>5075.1099999999997</v>
      </c>
      <c r="M31" s="48">
        <f t="shared" si="32"/>
        <v>-5075.1099999999997</v>
      </c>
      <c r="N31" s="190">
        <f t="shared" si="33"/>
        <v>0</v>
      </c>
      <c r="O31" s="129">
        <f t="shared" si="33"/>
        <v>8861.98</v>
      </c>
      <c r="P31" s="61">
        <f t="shared" si="34"/>
        <v>-8861.98</v>
      </c>
      <c r="Q31" s="46">
        <f>'[2]BOI#2'!$H140</f>
        <v>0</v>
      </c>
      <c r="R31" s="46">
        <v>2022.08</v>
      </c>
      <c r="S31" s="47">
        <f t="shared" si="35"/>
        <v>-2022.08</v>
      </c>
      <c r="T31" s="46">
        <f>'[2]BOI#2'!$I140</f>
        <v>0</v>
      </c>
      <c r="U31" s="46"/>
      <c r="V31" s="47">
        <f t="shared" si="36"/>
        <v>0</v>
      </c>
      <c r="W31" s="46">
        <f>'[2]BOI#2'!$J140</f>
        <v>0</v>
      </c>
      <c r="X31" s="46"/>
      <c r="Y31" s="48">
        <f t="shared" si="37"/>
        <v>0</v>
      </c>
      <c r="Z31" s="190">
        <f t="shared" si="38"/>
        <v>0</v>
      </c>
      <c r="AA31" s="200">
        <f t="shared" si="38"/>
        <v>2022.08</v>
      </c>
      <c r="AB31" s="61">
        <f t="shared" si="39"/>
        <v>-2022.08</v>
      </c>
      <c r="AC31" s="204">
        <f t="shared" si="40"/>
        <v>0</v>
      </c>
      <c r="AD31" s="133">
        <f t="shared" si="40"/>
        <v>10884.06</v>
      </c>
      <c r="AE31" s="311">
        <f t="shared" si="41"/>
        <v>-10884.06</v>
      </c>
      <c r="AF31" s="297">
        <f>'[2]BOI#2'!$L140</f>
        <v>0</v>
      </c>
      <c r="AG31" s="46"/>
      <c r="AH31" s="50">
        <f t="shared" si="13"/>
        <v>0</v>
      </c>
      <c r="AI31" s="46">
        <f>'[2]BOI#2'!$M140</f>
        <v>0</v>
      </c>
      <c r="AJ31" s="46"/>
      <c r="AK31" s="50">
        <f t="shared" si="14"/>
        <v>0</v>
      </c>
      <c r="AL31" s="46">
        <f>'[2]BOI#2'!$N140</f>
        <v>0</v>
      </c>
      <c r="AM31" s="46"/>
      <c r="AN31" s="48">
        <f t="shared" si="15"/>
        <v>0</v>
      </c>
      <c r="AO31" s="190">
        <f t="shared" si="16"/>
        <v>0</v>
      </c>
      <c r="AP31" s="129">
        <f t="shared" si="16"/>
        <v>0</v>
      </c>
      <c r="AQ31" s="61">
        <f t="shared" si="17"/>
        <v>0</v>
      </c>
      <c r="AR31" s="46">
        <f>'[2]BOI#2'!$P140</f>
        <v>0</v>
      </c>
      <c r="AS31" s="46"/>
      <c r="AT31" s="47">
        <f t="shared" si="18"/>
        <v>0</v>
      </c>
      <c r="AU31" s="46">
        <f>'[2]BOI#2'!$Q140</f>
        <v>0</v>
      </c>
      <c r="AV31" s="46"/>
      <c r="AW31" s="47">
        <f t="shared" si="19"/>
        <v>0</v>
      </c>
      <c r="AX31" s="46">
        <f>'[2]BOI#2'!$R140</f>
        <v>0</v>
      </c>
      <c r="AY31" s="46"/>
      <c r="AZ31" s="50">
        <f t="shared" si="20"/>
        <v>0</v>
      </c>
      <c r="BA31" s="190">
        <f t="shared" si="21"/>
        <v>0</v>
      </c>
      <c r="BB31" s="200">
        <f t="shared" si="22"/>
        <v>0</v>
      </c>
      <c r="BC31" s="222">
        <f t="shared" si="23"/>
        <v>0</v>
      </c>
      <c r="BD31" s="204">
        <f t="shared" si="24"/>
        <v>0</v>
      </c>
      <c r="BE31" s="217">
        <f t="shared" si="25"/>
        <v>0</v>
      </c>
      <c r="BF31" s="225">
        <f t="shared" si="26"/>
        <v>0</v>
      </c>
      <c r="BG31" s="204">
        <f t="shared" si="27"/>
        <v>0</v>
      </c>
      <c r="BH31" s="133">
        <f t="shared" si="28"/>
        <v>10884.06</v>
      </c>
      <c r="BI31" s="225">
        <f t="shared" si="29"/>
        <v>-10884.06</v>
      </c>
      <c r="BJ31" s="290"/>
      <c r="BK31" s="45">
        <f>VLOOKUP($B31,Test!$A$5:$H$58,6,0)</f>
        <v>2154.91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'[2]BOI#2'!$D141</f>
        <v>0</v>
      </c>
      <c r="F32" s="46"/>
      <c r="G32" s="47">
        <f t="shared" si="43"/>
        <v>0</v>
      </c>
      <c r="H32" s="46">
        <f>'[2]BOI#2'!$E141</f>
        <v>-1.0000000009313226E-2</v>
      </c>
      <c r="I32" s="46">
        <v>151004.6</v>
      </c>
      <c r="J32" s="47">
        <f t="shared" si="31"/>
        <v>-151004.61000000002</v>
      </c>
      <c r="K32" s="46">
        <f>'[2]BOI#2'!$F141</f>
        <v>-1.0000000009313226E-2</v>
      </c>
      <c r="L32" s="46"/>
      <c r="M32" s="48">
        <f t="shared" si="32"/>
        <v>-1.0000000009313226E-2</v>
      </c>
      <c r="N32" s="190">
        <f t="shared" si="33"/>
        <v>-2.0000000018626451E-2</v>
      </c>
      <c r="O32" s="129">
        <f t="shared" si="33"/>
        <v>151004.6</v>
      </c>
      <c r="P32" s="61">
        <f t="shared" si="34"/>
        <v>-151004.62000000002</v>
      </c>
      <c r="Q32" s="46">
        <f>'[2]BOI#2'!$H141</f>
        <v>1.0000000009313226E-2</v>
      </c>
      <c r="R32" s="46">
        <v>123235.06</v>
      </c>
      <c r="S32" s="47">
        <f t="shared" si="35"/>
        <v>-123235.04999999999</v>
      </c>
      <c r="T32" s="46">
        <f>'[2]BOI#2'!$I141</f>
        <v>1.0000000009313226E-2</v>
      </c>
      <c r="U32" s="46"/>
      <c r="V32" s="47">
        <f t="shared" si="36"/>
        <v>1.0000000009313226E-2</v>
      </c>
      <c r="W32" s="46">
        <f>'[2]BOI#2'!$J141</f>
        <v>1.0000000009313226E-2</v>
      </c>
      <c r="X32" s="46"/>
      <c r="Y32" s="48">
        <f t="shared" si="37"/>
        <v>1.0000000009313226E-2</v>
      </c>
      <c r="Z32" s="190">
        <f t="shared" si="38"/>
        <v>3.0000000027939677E-2</v>
      </c>
      <c r="AA32" s="200">
        <f t="shared" si="38"/>
        <v>123235.06</v>
      </c>
      <c r="AB32" s="61">
        <f t="shared" si="39"/>
        <v>-123235.02999999997</v>
      </c>
      <c r="AC32" s="204">
        <f t="shared" si="40"/>
        <v>1.0000000009313226E-2</v>
      </c>
      <c r="AD32" s="133">
        <f t="shared" si="40"/>
        <v>274239.66000000003</v>
      </c>
      <c r="AE32" s="311">
        <f t="shared" si="41"/>
        <v>-274239.65000000002</v>
      </c>
      <c r="AF32" s="297">
        <f>'[2]BOI#2'!$L141</f>
        <v>1.0000000009313226E-2</v>
      </c>
      <c r="AG32" s="46"/>
      <c r="AH32" s="50">
        <f t="shared" si="13"/>
        <v>1.0000000009313226E-2</v>
      </c>
      <c r="AI32" s="46">
        <f>'[2]BOI#2'!$M141</f>
        <v>1.0000000009313226E-2</v>
      </c>
      <c r="AJ32" s="46"/>
      <c r="AK32" s="50">
        <f t="shared" si="14"/>
        <v>1.0000000009313226E-2</v>
      </c>
      <c r="AL32" s="46">
        <f>'[2]BOI#2'!$N141</f>
        <v>9.9999997764825821E-3</v>
      </c>
      <c r="AM32" s="46"/>
      <c r="AN32" s="48">
        <f t="shared" si="15"/>
        <v>9.9999997764825821E-3</v>
      </c>
      <c r="AO32" s="190">
        <f t="shared" si="16"/>
        <v>2.9999999795109034E-2</v>
      </c>
      <c r="AP32" s="129">
        <f t="shared" si="16"/>
        <v>0</v>
      </c>
      <c r="AQ32" s="61">
        <f t="shared" si="17"/>
        <v>2.9999999795109034E-2</v>
      </c>
      <c r="AR32" s="46">
        <f>'[2]BOI#2'!$P141</f>
        <v>0</v>
      </c>
      <c r="AS32" s="46"/>
      <c r="AT32" s="47">
        <f t="shared" si="18"/>
        <v>0</v>
      </c>
      <c r="AU32" s="46">
        <f>'[2]BOI#2'!$Q141</f>
        <v>0</v>
      </c>
      <c r="AV32" s="46"/>
      <c r="AW32" s="47">
        <f t="shared" si="19"/>
        <v>0</v>
      </c>
      <c r="AX32" s="46">
        <f>'[2]BOI#2'!$R141</f>
        <v>0</v>
      </c>
      <c r="AY32" s="46"/>
      <c r="AZ32" s="50">
        <f t="shared" si="20"/>
        <v>0</v>
      </c>
      <c r="BA32" s="190">
        <f t="shared" si="21"/>
        <v>0</v>
      </c>
      <c r="BB32" s="200">
        <f t="shared" si="22"/>
        <v>0</v>
      </c>
      <c r="BC32" s="222">
        <f t="shared" si="23"/>
        <v>0</v>
      </c>
      <c r="BD32" s="204">
        <f t="shared" si="24"/>
        <v>2.9999999795109034E-2</v>
      </c>
      <c r="BE32" s="217">
        <f t="shared" si="25"/>
        <v>0</v>
      </c>
      <c r="BF32" s="225">
        <f t="shared" si="26"/>
        <v>2.9999999795109034E-2</v>
      </c>
      <c r="BG32" s="204">
        <f t="shared" si="27"/>
        <v>3.9999999804422259E-2</v>
      </c>
      <c r="BH32" s="133">
        <f t="shared" si="28"/>
        <v>274239.66000000003</v>
      </c>
      <c r="BI32" s="225">
        <f t="shared" si="29"/>
        <v>-274239.62000000023</v>
      </c>
      <c r="BJ32" s="290"/>
      <c r="BK32" s="45">
        <f>VLOOKUP($B32,Test!$A$5:$H$58,6,0)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'[2]BOI#2'!$D142</f>
        <v>0</v>
      </c>
      <c r="F33" s="46"/>
      <c r="G33" s="47">
        <f t="shared" si="43"/>
        <v>0</v>
      </c>
      <c r="H33" s="46">
        <f>'[2]BOI#2'!$E142</f>
        <v>0</v>
      </c>
      <c r="I33" s="46"/>
      <c r="J33" s="47">
        <f t="shared" si="31"/>
        <v>0</v>
      </c>
      <c r="K33" s="46">
        <f>'[2]BOI#2'!$F142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'[2]BOI#2'!$H142</f>
        <v>0</v>
      </c>
      <c r="R33" s="46"/>
      <c r="S33" s="47">
        <f t="shared" si="35"/>
        <v>0</v>
      </c>
      <c r="T33" s="46">
        <f>'[2]BOI#2'!$I142</f>
        <v>0</v>
      </c>
      <c r="U33" s="46"/>
      <c r="V33" s="47">
        <f t="shared" si="36"/>
        <v>0</v>
      </c>
      <c r="W33" s="46">
        <f>'[2]BOI#2'!$J142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'[2]BOI#2'!$L142</f>
        <v>0</v>
      </c>
      <c r="AG33" s="46"/>
      <c r="AH33" s="50">
        <f t="shared" si="13"/>
        <v>0</v>
      </c>
      <c r="AI33" s="46">
        <f>'[2]BOI#2'!$M142</f>
        <v>0</v>
      </c>
      <c r="AJ33" s="46"/>
      <c r="AK33" s="50">
        <f t="shared" si="14"/>
        <v>0</v>
      </c>
      <c r="AL33" s="46">
        <f>'[2]BOI#2'!$N142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'[2]BOI#2'!$P142</f>
        <v>0</v>
      </c>
      <c r="AS33" s="46"/>
      <c r="AT33" s="47">
        <f t="shared" si="18"/>
        <v>0</v>
      </c>
      <c r="AU33" s="46">
        <f>'[2]BOI#2'!$Q142</f>
        <v>0</v>
      </c>
      <c r="AV33" s="46"/>
      <c r="AW33" s="47">
        <f t="shared" si="19"/>
        <v>0</v>
      </c>
      <c r="AX33" s="46">
        <f>'[2]BOI#2'!$R142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VLOOKUP($B33,Test!$A$5:$H$58,6,0)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'[2]BOI#2'!$D143</f>
        <v>0</v>
      </c>
      <c r="F34" s="46"/>
      <c r="G34" s="47">
        <f t="shared" si="43"/>
        <v>0</v>
      </c>
      <c r="H34" s="46">
        <f>'[2]BOI#2'!$E143</f>
        <v>0</v>
      </c>
      <c r="I34" s="46"/>
      <c r="J34" s="47">
        <f t="shared" si="31"/>
        <v>0</v>
      </c>
      <c r="K34" s="46">
        <f>'[2]BOI#2'!$F143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'[2]BOI#2'!$H143</f>
        <v>0</v>
      </c>
      <c r="R34" s="46"/>
      <c r="S34" s="47">
        <f t="shared" si="35"/>
        <v>0</v>
      </c>
      <c r="T34" s="46">
        <f>'[2]BOI#2'!$I143</f>
        <v>0</v>
      </c>
      <c r="U34" s="46"/>
      <c r="V34" s="47">
        <f t="shared" si="36"/>
        <v>0</v>
      </c>
      <c r="W34" s="46">
        <f>'[2]BOI#2'!$J143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'[2]BOI#2'!$L143</f>
        <v>0</v>
      </c>
      <c r="AG34" s="46"/>
      <c r="AH34" s="50">
        <f t="shared" si="13"/>
        <v>0</v>
      </c>
      <c r="AI34" s="46">
        <f>'[2]BOI#2'!$M143</f>
        <v>0</v>
      </c>
      <c r="AJ34" s="46"/>
      <c r="AK34" s="50">
        <f t="shared" si="14"/>
        <v>0</v>
      </c>
      <c r="AL34" s="46">
        <f>'[2]BOI#2'!$N143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'[2]BOI#2'!$P143</f>
        <v>0</v>
      </c>
      <c r="AS34" s="46"/>
      <c r="AT34" s="47">
        <f t="shared" si="18"/>
        <v>0</v>
      </c>
      <c r="AU34" s="46">
        <f>'[2]BOI#2'!$Q143</f>
        <v>0</v>
      </c>
      <c r="AV34" s="46"/>
      <c r="AW34" s="47">
        <f t="shared" si="19"/>
        <v>0</v>
      </c>
      <c r="AX34" s="46">
        <f>'[2]BOI#2'!$R143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VLOOKUP($B34,Test!$A$5:$H$58,6,0)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'[2]BOI#2'!$D144</f>
        <v>0</v>
      </c>
      <c r="F35" s="46"/>
      <c r="G35" s="47">
        <f t="shared" si="43"/>
        <v>0</v>
      </c>
      <c r="H35" s="46">
        <f>'[2]BOI#2'!$E144</f>
        <v>0</v>
      </c>
      <c r="I35" s="46"/>
      <c r="J35" s="47">
        <f t="shared" si="31"/>
        <v>0</v>
      </c>
      <c r="K35" s="46">
        <f>'[2]BOI#2'!$F144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'[2]BOI#2'!$H144</f>
        <v>0</v>
      </c>
      <c r="R35" s="46"/>
      <c r="S35" s="47">
        <f t="shared" si="35"/>
        <v>0</v>
      </c>
      <c r="T35" s="46">
        <f>'[2]BOI#2'!$I144</f>
        <v>0</v>
      </c>
      <c r="U35" s="46"/>
      <c r="V35" s="47">
        <f t="shared" si="36"/>
        <v>0</v>
      </c>
      <c r="W35" s="46">
        <f>'[2]BOI#2'!$J144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'[2]BOI#2'!$L144</f>
        <v>0</v>
      </c>
      <c r="AG35" s="46"/>
      <c r="AH35" s="50">
        <f t="shared" si="13"/>
        <v>0</v>
      </c>
      <c r="AI35" s="46">
        <f>'[2]BOI#2'!$M144</f>
        <v>0</v>
      </c>
      <c r="AJ35" s="46"/>
      <c r="AK35" s="50">
        <f t="shared" si="14"/>
        <v>0</v>
      </c>
      <c r="AL35" s="46">
        <f>'[2]BOI#2'!$N144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'[2]BOI#2'!$P144</f>
        <v>0</v>
      </c>
      <c r="AS35" s="46"/>
      <c r="AT35" s="47">
        <f t="shared" si="18"/>
        <v>0</v>
      </c>
      <c r="AU35" s="46">
        <f>'[2]BOI#2'!$Q144</f>
        <v>0</v>
      </c>
      <c r="AV35" s="46"/>
      <c r="AW35" s="47">
        <f t="shared" si="19"/>
        <v>0</v>
      </c>
      <c r="AX35" s="46">
        <f>'[2]BOI#2'!$R144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VLOOKUP($B35,Test!$A$5:$H$58,6,0)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'[2]BOI#2'!$D145</f>
        <v>0</v>
      </c>
      <c r="F36" s="46"/>
      <c r="G36" s="47">
        <f t="shared" si="43"/>
        <v>0</v>
      </c>
      <c r="H36" s="46">
        <f>'[2]BOI#2'!$E145</f>
        <v>0</v>
      </c>
      <c r="I36" s="46"/>
      <c r="J36" s="47">
        <f t="shared" si="31"/>
        <v>0</v>
      </c>
      <c r="K36" s="46">
        <f>'[2]BOI#2'!$F145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'[2]BOI#2'!$H145</f>
        <v>0</v>
      </c>
      <c r="R36" s="46"/>
      <c r="S36" s="47">
        <f t="shared" si="35"/>
        <v>0</v>
      </c>
      <c r="T36" s="46">
        <f>'[2]BOI#2'!$I145</f>
        <v>0</v>
      </c>
      <c r="U36" s="46"/>
      <c r="V36" s="47">
        <f t="shared" si="36"/>
        <v>0</v>
      </c>
      <c r="W36" s="46">
        <f>'[2]BOI#2'!$J145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'[2]BOI#2'!$L145</f>
        <v>0</v>
      </c>
      <c r="AG36" s="46"/>
      <c r="AH36" s="50">
        <f t="shared" si="13"/>
        <v>0</v>
      </c>
      <c r="AI36" s="46">
        <f>'[2]BOI#2'!$M145</f>
        <v>0</v>
      </c>
      <c r="AJ36" s="46"/>
      <c r="AK36" s="50">
        <f t="shared" si="14"/>
        <v>0</v>
      </c>
      <c r="AL36" s="46">
        <f>'[2]BOI#2'!$N145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'[2]BOI#2'!$P145</f>
        <v>0</v>
      </c>
      <c r="AS36" s="46"/>
      <c r="AT36" s="47">
        <f t="shared" si="18"/>
        <v>0</v>
      </c>
      <c r="AU36" s="46">
        <f>'[2]BOI#2'!$Q145</f>
        <v>0</v>
      </c>
      <c r="AV36" s="46"/>
      <c r="AW36" s="47">
        <f t="shared" si="19"/>
        <v>0</v>
      </c>
      <c r="AX36" s="46">
        <f>'[2]BOI#2'!$R145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VLOOKUP($B36,Test!$A$5:$H$58,6,0)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'[2]BOI#2'!$D146</f>
        <v>0</v>
      </c>
      <c r="F37" s="46"/>
      <c r="G37" s="47">
        <f t="shared" si="43"/>
        <v>0</v>
      </c>
      <c r="H37" s="46">
        <f>'[2]BOI#2'!$E146</f>
        <v>0</v>
      </c>
      <c r="I37" s="46"/>
      <c r="J37" s="47">
        <f t="shared" si="31"/>
        <v>0</v>
      </c>
      <c r="K37" s="46">
        <f>'[2]BOI#2'!$F146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'[2]BOI#2'!$H146</f>
        <v>0</v>
      </c>
      <c r="R37" s="46"/>
      <c r="S37" s="47">
        <f t="shared" si="35"/>
        <v>0</v>
      </c>
      <c r="T37" s="46">
        <f>'[2]BOI#2'!$I146</f>
        <v>0</v>
      </c>
      <c r="U37" s="46"/>
      <c r="V37" s="47">
        <f t="shared" si="36"/>
        <v>0</v>
      </c>
      <c r="W37" s="46">
        <f>'[2]BOI#2'!$J146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'[2]BOI#2'!$L146</f>
        <v>0</v>
      </c>
      <c r="AG37" s="46"/>
      <c r="AH37" s="50">
        <f t="shared" si="13"/>
        <v>0</v>
      </c>
      <c r="AI37" s="46">
        <f>'[2]BOI#2'!$M146</f>
        <v>0</v>
      </c>
      <c r="AJ37" s="46"/>
      <c r="AK37" s="50">
        <f t="shared" si="14"/>
        <v>0</v>
      </c>
      <c r="AL37" s="46">
        <f>'[2]BOI#2'!$N146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'[2]BOI#2'!$P146</f>
        <v>0</v>
      </c>
      <c r="AS37" s="46"/>
      <c r="AT37" s="47">
        <f t="shared" si="18"/>
        <v>0</v>
      </c>
      <c r="AU37" s="46">
        <f>'[2]BOI#2'!$Q146</f>
        <v>0</v>
      </c>
      <c r="AV37" s="46"/>
      <c r="AW37" s="47">
        <f t="shared" si="19"/>
        <v>0</v>
      </c>
      <c r="AX37" s="46">
        <f>'[2]BOI#2'!$R146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VLOOKUP($B37,Test!$A$5:$H$58,6,0)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'[2]BOI#2'!$D147</f>
        <v>0</v>
      </c>
      <c r="F38" s="46"/>
      <c r="G38" s="47">
        <f t="shared" si="43"/>
        <v>0</v>
      </c>
      <c r="H38" s="46">
        <f>'[2]BOI#2'!$E147</f>
        <v>0</v>
      </c>
      <c r="I38" s="46"/>
      <c r="J38" s="47">
        <f t="shared" si="31"/>
        <v>0</v>
      </c>
      <c r="K38" s="46">
        <f>'[2]BOI#2'!$F147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'[2]BOI#2'!$H147</f>
        <v>0</v>
      </c>
      <c r="R38" s="46"/>
      <c r="S38" s="47">
        <f t="shared" si="35"/>
        <v>0</v>
      </c>
      <c r="T38" s="46">
        <f>'[2]BOI#2'!$I147</f>
        <v>0</v>
      </c>
      <c r="U38" s="46"/>
      <c r="V38" s="47">
        <f t="shared" si="36"/>
        <v>0</v>
      </c>
      <c r="W38" s="46">
        <f>'[2]BOI#2'!$J147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'[2]BOI#2'!$L147</f>
        <v>0</v>
      </c>
      <c r="AG38" s="46"/>
      <c r="AH38" s="50">
        <f t="shared" si="13"/>
        <v>0</v>
      </c>
      <c r="AI38" s="46">
        <f>'[2]BOI#2'!$M147</f>
        <v>0</v>
      </c>
      <c r="AJ38" s="46"/>
      <c r="AK38" s="50">
        <f t="shared" si="14"/>
        <v>0</v>
      </c>
      <c r="AL38" s="46">
        <f>'[2]BOI#2'!$N147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'[2]BOI#2'!$P147</f>
        <v>0</v>
      </c>
      <c r="AS38" s="46"/>
      <c r="AT38" s="47">
        <f t="shared" si="18"/>
        <v>0</v>
      </c>
      <c r="AU38" s="46">
        <f>'[2]BOI#2'!$Q147</f>
        <v>0</v>
      </c>
      <c r="AV38" s="46"/>
      <c r="AW38" s="47">
        <f t="shared" si="19"/>
        <v>0</v>
      </c>
      <c r="AX38" s="46">
        <f>'[2]BOI#2'!$R147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VLOOKUP($B38,Test!$A$5:$H$58,6,0)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'[2]BOI#2'!$D148</f>
        <v>0</v>
      </c>
      <c r="F39" s="46"/>
      <c r="G39" s="47">
        <f t="shared" si="43"/>
        <v>0</v>
      </c>
      <c r="H39" s="46">
        <f>'[2]BOI#2'!$E148</f>
        <v>0</v>
      </c>
      <c r="I39" s="46"/>
      <c r="J39" s="47">
        <f t="shared" si="31"/>
        <v>0</v>
      </c>
      <c r="K39" s="46">
        <f>'[2]BOI#2'!$F148</f>
        <v>0</v>
      </c>
      <c r="L39" s="46"/>
      <c r="M39" s="48">
        <f t="shared" si="32"/>
        <v>0</v>
      </c>
      <c r="N39" s="190">
        <f t="shared" si="33"/>
        <v>0</v>
      </c>
      <c r="O39" s="129">
        <f t="shared" si="33"/>
        <v>0</v>
      </c>
      <c r="P39" s="61">
        <f t="shared" si="34"/>
        <v>0</v>
      </c>
      <c r="Q39" s="46">
        <f>'[2]BOI#2'!$H148</f>
        <v>-1.0000000000218279E-2</v>
      </c>
      <c r="R39" s="46"/>
      <c r="S39" s="47">
        <f t="shared" si="35"/>
        <v>-1.0000000000218279E-2</v>
      </c>
      <c r="T39" s="46">
        <f>'[2]BOI#2'!$I148</f>
        <v>-1.0000000000218279E-2</v>
      </c>
      <c r="U39" s="46"/>
      <c r="V39" s="47">
        <f t="shared" si="36"/>
        <v>-1.0000000000218279E-2</v>
      </c>
      <c r="W39" s="46">
        <f>'[2]BOI#2'!$J148</f>
        <v>-1.0000000000218279E-2</v>
      </c>
      <c r="X39" s="46"/>
      <c r="Y39" s="48">
        <f t="shared" si="37"/>
        <v>-1.0000000000218279E-2</v>
      </c>
      <c r="Z39" s="190">
        <f t="shared" si="38"/>
        <v>-3.0000000000654836E-2</v>
      </c>
      <c r="AA39" s="200">
        <f t="shared" si="38"/>
        <v>0</v>
      </c>
      <c r="AB39" s="61">
        <f t="shared" si="39"/>
        <v>-3.0000000000654836E-2</v>
      </c>
      <c r="AC39" s="204">
        <f t="shared" si="40"/>
        <v>-3.0000000000654836E-2</v>
      </c>
      <c r="AD39" s="133">
        <f t="shared" si="40"/>
        <v>0</v>
      </c>
      <c r="AE39" s="311">
        <f t="shared" si="41"/>
        <v>-3.0000000000654836E-2</v>
      </c>
      <c r="AF39" s="297">
        <f>'[2]BOI#2'!$L148</f>
        <v>-1.0000000000218279E-2</v>
      </c>
      <c r="AG39" s="46"/>
      <c r="AH39" s="50">
        <f t="shared" si="13"/>
        <v>-1.0000000000218279E-2</v>
      </c>
      <c r="AI39" s="46">
        <f>'[2]BOI#2'!$M148</f>
        <v>-1.0000000000218279E-2</v>
      </c>
      <c r="AJ39" s="46"/>
      <c r="AK39" s="50">
        <f t="shared" si="14"/>
        <v>-1.0000000000218279E-2</v>
      </c>
      <c r="AL39" s="46">
        <f>'[2]BOI#2'!$N148</f>
        <v>0</v>
      </c>
      <c r="AM39" s="46"/>
      <c r="AN39" s="48">
        <f t="shared" si="15"/>
        <v>0</v>
      </c>
      <c r="AO39" s="190">
        <f t="shared" si="16"/>
        <v>-2.0000000000436557E-2</v>
      </c>
      <c r="AP39" s="129">
        <f t="shared" si="16"/>
        <v>0</v>
      </c>
      <c r="AQ39" s="61">
        <f t="shared" si="17"/>
        <v>-2.0000000000436557E-2</v>
      </c>
      <c r="AR39" s="46">
        <f>'[2]BOI#2'!$P148</f>
        <v>1.0000000000218279E-2</v>
      </c>
      <c r="AS39" s="46"/>
      <c r="AT39" s="47">
        <f t="shared" si="18"/>
        <v>1.0000000000218279E-2</v>
      </c>
      <c r="AU39" s="46">
        <f>'[2]BOI#2'!$Q148</f>
        <v>1.0000000000218279E-2</v>
      </c>
      <c r="AV39" s="46"/>
      <c r="AW39" s="47">
        <f t="shared" si="19"/>
        <v>1.0000000000218279E-2</v>
      </c>
      <c r="AX39" s="46">
        <f>'[2]BOI#2'!$R148</f>
        <v>1.0000000000218279E-2</v>
      </c>
      <c r="AY39" s="46"/>
      <c r="AZ39" s="50">
        <f t="shared" si="20"/>
        <v>1.0000000000218279E-2</v>
      </c>
      <c r="BA39" s="190">
        <f t="shared" si="21"/>
        <v>3.0000000000654836E-2</v>
      </c>
      <c r="BB39" s="200">
        <f t="shared" si="22"/>
        <v>0</v>
      </c>
      <c r="BC39" s="222">
        <f t="shared" si="23"/>
        <v>3.0000000000654836E-2</v>
      </c>
      <c r="BD39" s="204">
        <f t="shared" si="24"/>
        <v>1.0000000000218279E-2</v>
      </c>
      <c r="BE39" s="217">
        <f t="shared" si="25"/>
        <v>0</v>
      </c>
      <c r="BF39" s="225">
        <f t="shared" si="26"/>
        <v>1.0000000000218279E-2</v>
      </c>
      <c r="BG39" s="204">
        <f t="shared" si="27"/>
        <v>-2.0000000000436557E-2</v>
      </c>
      <c r="BH39" s="133">
        <f t="shared" si="28"/>
        <v>0</v>
      </c>
      <c r="BI39" s="225">
        <f t="shared" si="29"/>
        <v>-2.0000000000436557E-2</v>
      </c>
      <c r="BJ39" s="290"/>
      <c r="BK39" s="45">
        <f>VLOOKUP($B39,Test!$A$5:$H$58,6,0)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'[2]BOI#2'!$D149</f>
        <v>0</v>
      </c>
      <c r="F40" s="46"/>
      <c r="G40" s="47">
        <f t="shared" si="43"/>
        <v>0</v>
      </c>
      <c r="H40" s="46">
        <f>'[2]BOI#2'!$E149</f>
        <v>0</v>
      </c>
      <c r="I40" s="46"/>
      <c r="J40" s="47">
        <f t="shared" si="31"/>
        <v>0</v>
      </c>
      <c r="K40" s="46">
        <f>'[2]BOI#2'!$F149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'[2]BOI#2'!$H149</f>
        <v>0</v>
      </c>
      <c r="R40" s="46"/>
      <c r="S40" s="47">
        <f t="shared" si="35"/>
        <v>0</v>
      </c>
      <c r="T40" s="46">
        <f>'[2]BOI#2'!$I149</f>
        <v>0</v>
      </c>
      <c r="U40" s="46"/>
      <c r="V40" s="47">
        <f t="shared" si="36"/>
        <v>0</v>
      </c>
      <c r="W40" s="46">
        <f>'[2]BOI#2'!$J149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'[2]BOI#2'!$L149</f>
        <v>0</v>
      </c>
      <c r="AG40" s="46"/>
      <c r="AH40" s="50">
        <f t="shared" si="13"/>
        <v>0</v>
      </c>
      <c r="AI40" s="46">
        <f>'[2]BOI#2'!$M149</f>
        <v>0</v>
      </c>
      <c r="AJ40" s="46"/>
      <c r="AK40" s="50">
        <f t="shared" si="14"/>
        <v>0</v>
      </c>
      <c r="AL40" s="46">
        <f>'[2]BOI#2'!$N149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'[2]BOI#2'!$P149</f>
        <v>0</v>
      </c>
      <c r="AS40" s="46"/>
      <c r="AT40" s="47">
        <f t="shared" si="18"/>
        <v>0</v>
      </c>
      <c r="AU40" s="46">
        <f>'[2]BOI#2'!$Q149</f>
        <v>0</v>
      </c>
      <c r="AV40" s="46"/>
      <c r="AW40" s="47">
        <f t="shared" si="19"/>
        <v>0</v>
      </c>
      <c r="AX40" s="46">
        <f>'[2]BOI#2'!$R149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VLOOKUP($B40,Test!$A$5:$H$58,6,0)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'[2]BOI#2'!$D150</f>
        <v>0</v>
      </c>
      <c r="F41" s="46"/>
      <c r="G41" s="47">
        <f t="shared" si="43"/>
        <v>0</v>
      </c>
      <c r="H41" s="46">
        <f>'[2]BOI#2'!$E150</f>
        <v>0</v>
      </c>
      <c r="I41" s="46"/>
      <c r="J41" s="47">
        <f t="shared" si="31"/>
        <v>0</v>
      </c>
      <c r="K41" s="46">
        <f>'[2]BOI#2'!$F150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'[2]BOI#2'!$H150</f>
        <v>0</v>
      </c>
      <c r="R41" s="46"/>
      <c r="S41" s="47">
        <f t="shared" si="35"/>
        <v>0</v>
      </c>
      <c r="T41" s="46">
        <f>'[2]BOI#2'!$I150</f>
        <v>0</v>
      </c>
      <c r="U41" s="46"/>
      <c r="V41" s="47">
        <f t="shared" si="36"/>
        <v>0</v>
      </c>
      <c r="W41" s="46">
        <f>'[2]BOI#2'!$J150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'[2]BOI#2'!$L150</f>
        <v>0</v>
      </c>
      <c r="AG41" s="46"/>
      <c r="AH41" s="50">
        <f t="shared" si="13"/>
        <v>0</v>
      </c>
      <c r="AI41" s="46">
        <f>'[2]BOI#2'!$M150</f>
        <v>0</v>
      </c>
      <c r="AJ41" s="46"/>
      <c r="AK41" s="50">
        <f t="shared" si="14"/>
        <v>0</v>
      </c>
      <c r="AL41" s="46">
        <f>'[2]BOI#2'!$N150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'[2]BOI#2'!$P150</f>
        <v>0</v>
      </c>
      <c r="AS41" s="46"/>
      <c r="AT41" s="47">
        <f t="shared" si="18"/>
        <v>0</v>
      </c>
      <c r="AU41" s="46">
        <f>'[2]BOI#2'!$Q150</f>
        <v>0</v>
      </c>
      <c r="AV41" s="46"/>
      <c r="AW41" s="47">
        <f t="shared" si="19"/>
        <v>0</v>
      </c>
      <c r="AX41" s="46">
        <f>'[2]BOI#2'!$R150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VLOOKUP($B41,Test!$A$5:$H$58,6,0)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'[2]BOI#2'!$D151</f>
        <v>0</v>
      </c>
      <c r="F42" s="46"/>
      <c r="G42" s="47">
        <f t="shared" si="43"/>
        <v>0</v>
      </c>
      <c r="H42" s="46">
        <f>'[2]BOI#2'!$E151</f>
        <v>0</v>
      </c>
      <c r="I42" s="46"/>
      <c r="J42" s="47">
        <f t="shared" si="31"/>
        <v>0</v>
      </c>
      <c r="K42" s="46">
        <f>'[2]BOI#2'!$F151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'[2]BOI#2'!$H151</f>
        <v>0</v>
      </c>
      <c r="R42" s="46"/>
      <c r="S42" s="47">
        <f t="shared" si="35"/>
        <v>0</v>
      </c>
      <c r="T42" s="46">
        <f>'[2]BOI#2'!$I151</f>
        <v>0</v>
      </c>
      <c r="U42" s="46"/>
      <c r="V42" s="47">
        <f t="shared" si="36"/>
        <v>0</v>
      </c>
      <c r="W42" s="46">
        <f>'[2]BOI#2'!$J151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'[2]BOI#2'!$L151</f>
        <v>0</v>
      </c>
      <c r="AG42" s="46"/>
      <c r="AH42" s="50">
        <f t="shared" si="13"/>
        <v>0</v>
      </c>
      <c r="AI42" s="46">
        <f>'[2]BOI#2'!$M151</f>
        <v>0</v>
      </c>
      <c r="AJ42" s="46"/>
      <c r="AK42" s="50">
        <f t="shared" si="14"/>
        <v>0</v>
      </c>
      <c r="AL42" s="46">
        <f>'[2]BOI#2'!$N151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'[2]BOI#2'!$P151</f>
        <v>0</v>
      </c>
      <c r="AS42" s="46"/>
      <c r="AT42" s="47">
        <f t="shared" si="18"/>
        <v>0</v>
      </c>
      <c r="AU42" s="46">
        <f>'[2]BOI#2'!$Q151</f>
        <v>0</v>
      </c>
      <c r="AV42" s="46"/>
      <c r="AW42" s="47">
        <f t="shared" si="19"/>
        <v>0</v>
      </c>
      <c r="AX42" s="46">
        <f>'[2]BOI#2'!$R151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VLOOKUP($B42,Test!$A$5:$H$58,6,0)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'[2]BOI#2'!$D152</f>
        <v>0</v>
      </c>
      <c r="F43" s="46"/>
      <c r="G43" s="47">
        <f t="shared" si="43"/>
        <v>0</v>
      </c>
      <c r="H43" s="46">
        <f>'[2]BOI#2'!$E152</f>
        <v>0</v>
      </c>
      <c r="I43" s="46"/>
      <c r="J43" s="47">
        <f t="shared" si="31"/>
        <v>0</v>
      </c>
      <c r="K43" s="46">
        <f>'[2]BOI#2'!$F152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'[2]BOI#2'!$H152</f>
        <v>0</v>
      </c>
      <c r="R43" s="46"/>
      <c r="S43" s="47">
        <f t="shared" si="35"/>
        <v>0</v>
      </c>
      <c r="T43" s="46">
        <f>'[2]BOI#2'!$I152</f>
        <v>0</v>
      </c>
      <c r="U43" s="46"/>
      <c r="V43" s="47">
        <f t="shared" si="36"/>
        <v>0</v>
      </c>
      <c r="W43" s="46">
        <f>'[2]BOI#2'!$J152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'[2]BOI#2'!$L152</f>
        <v>0</v>
      </c>
      <c r="AG43" s="46"/>
      <c r="AH43" s="50">
        <f t="shared" si="13"/>
        <v>0</v>
      </c>
      <c r="AI43" s="46">
        <f>'[2]BOI#2'!$M152</f>
        <v>0</v>
      </c>
      <c r="AJ43" s="46"/>
      <c r="AK43" s="50">
        <f t="shared" si="14"/>
        <v>0</v>
      </c>
      <c r="AL43" s="46">
        <f>'[2]BOI#2'!$N152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'[2]BOI#2'!$P152</f>
        <v>0</v>
      </c>
      <c r="AS43" s="46"/>
      <c r="AT43" s="47">
        <f t="shared" si="18"/>
        <v>0</v>
      </c>
      <c r="AU43" s="46">
        <f>'[2]BOI#2'!$Q152</f>
        <v>0</v>
      </c>
      <c r="AV43" s="46"/>
      <c r="AW43" s="47">
        <f t="shared" si="19"/>
        <v>0</v>
      </c>
      <c r="AX43" s="46">
        <f>'[2]BOI#2'!$R152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VLOOKUP($B43,Test!$A$5:$H$58,6,0)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'[2]BOI#2'!$D153</f>
        <v>3.3333333412883803E-3</v>
      </c>
      <c r="F44" s="46">
        <v>11.23</v>
      </c>
      <c r="G44" s="47">
        <f t="shared" si="43"/>
        <v>-11.226666666658712</v>
      </c>
      <c r="H44" s="46">
        <f>'[2]BOI#2'!$E153</f>
        <v>0</v>
      </c>
      <c r="I44" s="46">
        <v>1643.37</v>
      </c>
      <c r="J44" s="47">
        <f t="shared" si="31"/>
        <v>-1643.37</v>
      </c>
      <c r="K44" s="46">
        <f>'[2]BOI#2'!$F153</f>
        <v>0</v>
      </c>
      <c r="L44" s="46">
        <v>2285.63</v>
      </c>
      <c r="M44" s="48">
        <f t="shared" si="32"/>
        <v>-2285.63</v>
      </c>
      <c r="N44" s="190">
        <f t="shared" si="33"/>
        <v>3.3333333412883803E-3</v>
      </c>
      <c r="O44" s="129">
        <f t="shared" si="33"/>
        <v>3940.23</v>
      </c>
      <c r="P44" s="61">
        <f t="shared" si="34"/>
        <v>-3940.2266666666587</v>
      </c>
      <c r="Q44" s="46">
        <f>'[2]BOI#2'!$H153</f>
        <v>0</v>
      </c>
      <c r="R44" s="46">
        <v>1004.03</v>
      </c>
      <c r="S44" s="47">
        <f t="shared" si="35"/>
        <v>-1004.03</v>
      </c>
      <c r="T44" s="46">
        <f>'[2]BOI#2'!$I153</f>
        <v>1.3333333336049691E-2</v>
      </c>
      <c r="U44" s="46"/>
      <c r="V44" s="47">
        <f t="shared" si="36"/>
        <v>1.3333333336049691E-2</v>
      </c>
      <c r="W44" s="46">
        <f>'[2]BOI#2'!$J153</f>
        <v>9.9999999947613105E-3</v>
      </c>
      <c r="X44" s="46"/>
      <c r="Y44" s="48">
        <f t="shared" si="37"/>
        <v>9.9999999947613105E-3</v>
      </c>
      <c r="Z44" s="190">
        <f t="shared" si="38"/>
        <v>2.3333333330811001E-2</v>
      </c>
      <c r="AA44" s="200">
        <f t="shared" si="38"/>
        <v>1004.03</v>
      </c>
      <c r="AB44" s="61">
        <f t="shared" si="39"/>
        <v>-1004.0066666666692</v>
      </c>
      <c r="AC44" s="204">
        <f t="shared" si="40"/>
        <v>2.6666666672099382E-2</v>
      </c>
      <c r="AD44" s="133">
        <f t="shared" si="40"/>
        <v>4944.26</v>
      </c>
      <c r="AE44" s="311">
        <f t="shared" si="41"/>
        <v>-4944.2333333333281</v>
      </c>
      <c r="AF44" s="297">
        <f>'[2]BOI#2'!$L153</f>
        <v>1.0000000002037268E-2</v>
      </c>
      <c r="AG44" s="46"/>
      <c r="AH44" s="50">
        <f t="shared" si="13"/>
        <v>1.0000000002037268E-2</v>
      </c>
      <c r="AI44" s="46">
        <f>'[2]BOI#2'!$M153</f>
        <v>0</v>
      </c>
      <c r="AJ44" s="46"/>
      <c r="AK44" s="50">
        <f t="shared" si="14"/>
        <v>0</v>
      </c>
      <c r="AL44" s="46">
        <f>'[2]BOI#2'!$N153</f>
        <v>-6.6666666534729302E-3</v>
      </c>
      <c r="AM44" s="46"/>
      <c r="AN44" s="48">
        <f t="shared" si="15"/>
        <v>-6.6666666534729302E-3</v>
      </c>
      <c r="AO44" s="190">
        <f t="shared" si="16"/>
        <v>3.3333333485643379E-3</v>
      </c>
      <c r="AP44" s="129">
        <f t="shared" si="16"/>
        <v>0</v>
      </c>
      <c r="AQ44" s="61">
        <f t="shared" si="17"/>
        <v>3.3333333485643379E-3</v>
      </c>
      <c r="AR44" s="46">
        <f>'[2]BOI#2'!$P153</f>
        <v>0</v>
      </c>
      <c r="AS44" s="46"/>
      <c r="AT44" s="47">
        <f t="shared" si="18"/>
        <v>0</v>
      </c>
      <c r="AU44" s="46">
        <f>'[2]BOI#2'!$Q153</f>
        <v>1.0000000002037268E-2</v>
      </c>
      <c r="AV44" s="46"/>
      <c r="AW44" s="47">
        <f t="shared" si="19"/>
        <v>1.0000000002037268E-2</v>
      </c>
      <c r="AX44" s="46">
        <f>'[2]BOI#2'!$R153</f>
        <v>9.9999999947613105E-3</v>
      </c>
      <c r="AY44" s="46"/>
      <c r="AZ44" s="50">
        <f t="shared" si="20"/>
        <v>9.9999999947613105E-3</v>
      </c>
      <c r="BA44" s="190">
        <f t="shared" si="21"/>
        <v>1.9999999996798579E-2</v>
      </c>
      <c r="BB44" s="200">
        <f t="shared" si="22"/>
        <v>0</v>
      </c>
      <c r="BC44" s="222">
        <f t="shared" si="23"/>
        <v>1.9999999996798579E-2</v>
      </c>
      <c r="BD44" s="204">
        <f t="shared" si="24"/>
        <v>2.3333333345362917E-2</v>
      </c>
      <c r="BE44" s="217">
        <f t="shared" si="25"/>
        <v>0</v>
      </c>
      <c r="BF44" s="225">
        <f t="shared" si="26"/>
        <v>2.3333333345362917E-2</v>
      </c>
      <c r="BG44" s="204">
        <f t="shared" si="27"/>
        <v>5.0000000017462298E-2</v>
      </c>
      <c r="BH44" s="133">
        <f t="shared" si="28"/>
        <v>4944.26</v>
      </c>
      <c r="BI44" s="225">
        <f t="shared" si="29"/>
        <v>-4944.2099999999828</v>
      </c>
      <c r="BJ44" s="290"/>
      <c r="BK44" s="45">
        <f>VLOOKUP($B44,Test!$A$5:$H$58,6,0)</f>
        <v>1277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'[2]BOI#2'!$D154</f>
        <v>0</v>
      </c>
      <c r="F45" s="46"/>
      <c r="G45" s="47">
        <f t="shared" si="43"/>
        <v>0</v>
      </c>
      <c r="H45" s="46">
        <f>'[2]BOI#2'!$E154</f>
        <v>0</v>
      </c>
      <c r="I45" s="46"/>
      <c r="J45" s="47">
        <f t="shared" si="31"/>
        <v>0</v>
      </c>
      <c r="K45" s="46">
        <f>'[2]BOI#2'!$F154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'[2]BOI#2'!$H154</f>
        <v>0</v>
      </c>
      <c r="R45" s="46"/>
      <c r="S45" s="47">
        <f t="shared" si="35"/>
        <v>0</v>
      </c>
      <c r="T45" s="46">
        <f>'[2]BOI#2'!$I154</f>
        <v>0</v>
      </c>
      <c r="U45" s="46"/>
      <c r="V45" s="47">
        <f t="shared" si="36"/>
        <v>0</v>
      </c>
      <c r="W45" s="46">
        <f>'[2]BOI#2'!$J154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'[2]BOI#2'!$L154</f>
        <v>0</v>
      </c>
      <c r="AG45" s="46"/>
      <c r="AH45" s="50">
        <f t="shared" si="13"/>
        <v>0</v>
      </c>
      <c r="AI45" s="46">
        <f>'[2]BOI#2'!$M154</f>
        <v>0</v>
      </c>
      <c r="AJ45" s="46"/>
      <c r="AK45" s="50">
        <f t="shared" si="14"/>
        <v>0</v>
      </c>
      <c r="AL45" s="46">
        <f>'[2]BOI#2'!$N154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'[2]BOI#2'!$P154</f>
        <v>0</v>
      </c>
      <c r="AS45" s="46"/>
      <c r="AT45" s="47">
        <f t="shared" si="18"/>
        <v>0</v>
      </c>
      <c r="AU45" s="46">
        <f>'[2]BOI#2'!$Q154</f>
        <v>0</v>
      </c>
      <c r="AV45" s="46"/>
      <c r="AW45" s="47">
        <f t="shared" si="19"/>
        <v>0</v>
      </c>
      <c r="AX45" s="46">
        <f>'[2]BOI#2'!$R154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VLOOKUP($B45,Test!$A$5:$H$58,6,0)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'[2]BOI#2'!$D155</f>
        <v>0</v>
      </c>
      <c r="F46" s="46"/>
      <c r="G46" s="47">
        <f t="shared" si="43"/>
        <v>0</v>
      </c>
      <c r="H46" s="46">
        <f>'[2]BOI#2'!$E155</f>
        <v>0</v>
      </c>
      <c r="I46" s="46"/>
      <c r="J46" s="47">
        <f t="shared" si="31"/>
        <v>0</v>
      </c>
      <c r="K46" s="46">
        <f>'[2]BOI#2'!$F155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'[2]BOI#2'!$H155</f>
        <v>0</v>
      </c>
      <c r="R46" s="46"/>
      <c r="S46" s="47">
        <f t="shared" si="35"/>
        <v>0</v>
      </c>
      <c r="T46" s="46">
        <f>'[2]BOI#2'!$I155</f>
        <v>0</v>
      </c>
      <c r="U46" s="46"/>
      <c r="V46" s="47">
        <f t="shared" si="36"/>
        <v>0</v>
      </c>
      <c r="W46" s="46">
        <f>'[2]BOI#2'!$J155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'[2]BOI#2'!$L155</f>
        <v>0</v>
      </c>
      <c r="AG46" s="46"/>
      <c r="AH46" s="50">
        <f t="shared" si="13"/>
        <v>0</v>
      </c>
      <c r="AI46" s="46">
        <f>'[2]BOI#2'!$M155</f>
        <v>0</v>
      </c>
      <c r="AJ46" s="46"/>
      <c r="AK46" s="50">
        <f t="shared" si="14"/>
        <v>0</v>
      </c>
      <c r="AL46" s="46">
        <f>'[2]BOI#2'!$N155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'[2]BOI#2'!$P155</f>
        <v>0</v>
      </c>
      <c r="AS46" s="46"/>
      <c r="AT46" s="47">
        <f t="shared" si="18"/>
        <v>0</v>
      </c>
      <c r="AU46" s="46">
        <f>'[2]BOI#2'!$Q155</f>
        <v>0</v>
      </c>
      <c r="AV46" s="46"/>
      <c r="AW46" s="47">
        <f t="shared" si="19"/>
        <v>0</v>
      </c>
      <c r="AX46" s="46">
        <f>'[2]BOI#2'!$R155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VLOOKUP($B46,Test!$A$5:$H$58,6,0)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'[2]BOI#2'!$D156</f>
        <v>0</v>
      </c>
      <c r="F47" s="46"/>
      <c r="G47" s="47">
        <f t="shared" si="43"/>
        <v>0</v>
      </c>
      <c r="H47" s="46">
        <f>'[2]BOI#2'!$E156</f>
        <v>0</v>
      </c>
      <c r="I47" s="46"/>
      <c r="J47" s="47">
        <f t="shared" si="31"/>
        <v>0</v>
      </c>
      <c r="K47" s="46">
        <f>'[2]BOI#2'!$F156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'[2]BOI#2'!$H156</f>
        <v>0</v>
      </c>
      <c r="R47" s="46"/>
      <c r="S47" s="47">
        <f t="shared" si="35"/>
        <v>0</v>
      </c>
      <c r="T47" s="46">
        <f>'[2]BOI#2'!$I156</f>
        <v>0</v>
      </c>
      <c r="U47" s="46"/>
      <c r="V47" s="47">
        <f t="shared" si="36"/>
        <v>0</v>
      </c>
      <c r="W47" s="46">
        <f>'[2]BOI#2'!$J156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'[2]BOI#2'!$L156</f>
        <v>0</v>
      </c>
      <c r="AG47" s="46"/>
      <c r="AH47" s="50">
        <f t="shared" si="13"/>
        <v>0</v>
      </c>
      <c r="AI47" s="46">
        <f>'[2]BOI#2'!$M156</f>
        <v>0</v>
      </c>
      <c r="AJ47" s="46"/>
      <c r="AK47" s="50">
        <f t="shared" si="14"/>
        <v>0</v>
      </c>
      <c r="AL47" s="46">
        <f>'[2]BOI#2'!$N156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'[2]BOI#2'!$P156</f>
        <v>0</v>
      </c>
      <c r="AS47" s="46"/>
      <c r="AT47" s="47">
        <f t="shared" si="18"/>
        <v>0</v>
      </c>
      <c r="AU47" s="46">
        <f>'[2]BOI#2'!$Q156</f>
        <v>0</v>
      </c>
      <c r="AV47" s="46"/>
      <c r="AW47" s="47">
        <f t="shared" si="19"/>
        <v>0</v>
      </c>
      <c r="AX47" s="46">
        <f>'[2]BOI#2'!$R156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VLOOKUP($B47,Test!$A$5:$H$58,6,0)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'[2]BOI#2'!$D157</f>
        <v>0</v>
      </c>
      <c r="F48" s="46"/>
      <c r="G48" s="47">
        <f t="shared" si="43"/>
        <v>0</v>
      </c>
      <c r="H48" s="46">
        <f>'[2]BOI#2'!$E157</f>
        <v>0</v>
      </c>
      <c r="I48" s="46"/>
      <c r="J48" s="47">
        <f t="shared" si="31"/>
        <v>0</v>
      </c>
      <c r="K48" s="46">
        <f>'[2]BOI#2'!$F157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'[2]BOI#2'!$H157</f>
        <v>0</v>
      </c>
      <c r="R48" s="46"/>
      <c r="S48" s="47">
        <f t="shared" si="35"/>
        <v>0</v>
      </c>
      <c r="T48" s="46">
        <f>'[2]BOI#2'!$I157</f>
        <v>0</v>
      </c>
      <c r="U48" s="46"/>
      <c r="V48" s="47">
        <f t="shared" si="36"/>
        <v>0</v>
      </c>
      <c r="W48" s="46">
        <f>'[2]BOI#2'!$J157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'[2]BOI#2'!$L157</f>
        <v>0</v>
      </c>
      <c r="AG48" s="46"/>
      <c r="AH48" s="50">
        <f t="shared" si="13"/>
        <v>0</v>
      </c>
      <c r="AI48" s="46">
        <f>'[2]BOI#2'!$M157</f>
        <v>0</v>
      </c>
      <c r="AJ48" s="46"/>
      <c r="AK48" s="50">
        <f t="shared" si="14"/>
        <v>0</v>
      </c>
      <c r="AL48" s="46">
        <f>'[2]BOI#2'!$N157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'[2]BOI#2'!$P157</f>
        <v>0</v>
      </c>
      <c r="AS48" s="46"/>
      <c r="AT48" s="47">
        <f t="shared" si="18"/>
        <v>0</v>
      </c>
      <c r="AU48" s="46">
        <f>'[2]BOI#2'!$Q157</f>
        <v>0</v>
      </c>
      <c r="AV48" s="46"/>
      <c r="AW48" s="47">
        <f t="shared" si="19"/>
        <v>0</v>
      </c>
      <c r="AX48" s="46">
        <f>'[2]BOI#2'!$R157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VLOOKUP($B48,Test!$A$5:$H$58,6,0)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'[2]BOI#2'!$D158</f>
        <v>0</v>
      </c>
      <c r="F49" s="46"/>
      <c r="G49" s="47">
        <f t="shared" si="43"/>
        <v>0</v>
      </c>
      <c r="H49" s="46">
        <f>'[2]BOI#2'!$E158</f>
        <v>0</v>
      </c>
      <c r="I49" s="46"/>
      <c r="J49" s="47">
        <f t="shared" si="31"/>
        <v>0</v>
      </c>
      <c r="K49" s="46">
        <f>'[2]BOI#2'!$F158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'[2]BOI#2'!$H158</f>
        <v>0</v>
      </c>
      <c r="R49" s="46"/>
      <c r="S49" s="47">
        <f t="shared" si="35"/>
        <v>0</v>
      </c>
      <c r="T49" s="46">
        <f>'[2]BOI#2'!$I158</f>
        <v>0</v>
      </c>
      <c r="U49" s="46"/>
      <c r="V49" s="47">
        <f t="shared" si="36"/>
        <v>0</v>
      </c>
      <c r="W49" s="46">
        <f>'[2]BOI#2'!$J158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'[2]BOI#2'!$L158</f>
        <v>0</v>
      </c>
      <c r="AG49" s="46"/>
      <c r="AH49" s="50">
        <f t="shared" si="13"/>
        <v>0</v>
      </c>
      <c r="AI49" s="46">
        <f>'[2]BOI#2'!$M158</f>
        <v>0</v>
      </c>
      <c r="AJ49" s="46"/>
      <c r="AK49" s="50">
        <f t="shared" si="14"/>
        <v>0</v>
      </c>
      <c r="AL49" s="46">
        <f>'[2]BOI#2'!$N158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'[2]BOI#2'!$P158</f>
        <v>0</v>
      </c>
      <c r="AS49" s="46"/>
      <c r="AT49" s="47">
        <f t="shared" si="18"/>
        <v>0</v>
      </c>
      <c r="AU49" s="46">
        <f>'[2]BOI#2'!$Q158</f>
        <v>0</v>
      </c>
      <c r="AV49" s="46"/>
      <c r="AW49" s="47">
        <f t="shared" si="19"/>
        <v>0</v>
      </c>
      <c r="AX49" s="46">
        <f>'[2]BOI#2'!$R158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VLOOKUP($B49,Test!$A$5:$H$58,6,0)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'[2]BOI#2'!$D159</f>
        <v>0</v>
      </c>
      <c r="F50" s="46"/>
      <c r="G50" s="47">
        <f t="shared" si="43"/>
        <v>0</v>
      </c>
      <c r="H50" s="46">
        <f>'[2]BOI#2'!$E159</f>
        <v>0</v>
      </c>
      <c r="I50" s="46"/>
      <c r="J50" s="47">
        <f t="shared" si="31"/>
        <v>0</v>
      </c>
      <c r="K50" s="46">
        <f>'[2]BOI#2'!$F159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'[2]BOI#2'!$H159</f>
        <v>0</v>
      </c>
      <c r="R50" s="46"/>
      <c r="S50" s="47">
        <f t="shared" si="35"/>
        <v>0</v>
      </c>
      <c r="T50" s="46">
        <f>'[2]BOI#2'!$I159</f>
        <v>0</v>
      </c>
      <c r="U50" s="46"/>
      <c r="V50" s="47">
        <f t="shared" si="36"/>
        <v>0</v>
      </c>
      <c r="W50" s="46">
        <f>'[2]BOI#2'!$J159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'[2]BOI#2'!$L159</f>
        <v>0</v>
      </c>
      <c r="AG50" s="46"/>
      <c r="AH50" s="50">
        <f t="shared" si="13"/>
        <v>0</v>
      </c>
      <c r="AI50" s="46">
        <f>'[2]BOI#2'!$M159</f>
        <v>0</v>
      </c>
      <c r="AJ50" s="46"/>
      <c r="AK50" s="50">
        <f t="shared" si="14"/>
        <v>0</v>
      </c>
      <c r="AL50" s="46">
        <f>'[2]BOI#2'!$N159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'[2]BOI#2'!$P159</f>
        <v>0</v>
      </c>
      <c r="AS50" s="46"/>
      <c r="AT50" s="47">
        <f t="shared" si="18"/>
        <v>0</v>
      </c>
      <c r="AU50" s="46">
        <f>'[2]BOI#2'!$Q159</f>
        <v>0</v>
      </c>
      <c r="AV50" s="46"/>
      <c r="AW50" s="47">
        <f t="shared" si="19"/>
        <v>0</v>
      </c>
      <c r="AX50" s="46">
        <f>'[2]BOI#2'!$R159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VLOOKUP($B50,Test!$A$5:$H$58,6,0)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'[2]BOI#2'!$D160</f>
        <v>0</v>
      </c>
      <c r="F51" s="46"/>
      <c r="G51" s="47">
        <f t="shared" ref="G51" si="57">+E51-F51</f>
        <v>0</v>
      </c>
      <c r="H51" s="46">
        <f>'[2]BOI#2'!$E160</f>
        <v>0</v>
      </c>
      <c r="I51" s="46"/>
      <c r="J51" s="47">
        <f t="shared" ref="J51" si="58">+H51-I51</f>
        <v>0</v>
      </c>
      <c r="K51" s="46">
        <f>'[2]BOI#2'!$F160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'[2]BOI#2'!$H160</f>
        <v>0</v>
      </c>
      <c r="R51" s="46"/>
      <c r="S51" s="47">
        <f t="shared" ref="S51" si="63">+Q51-R51</f>
        <v>0</v>
      </c>
      <c r="T51" s="46">
        <f>'[2]BOI#2'!$I160</f>
        <v>0</v>
      </c>
      <c r="U51" s="46"/>
      <c r="V51" s="47">
        <f t="shared" ref="V51" si="64">+T51-U51</f>
        <v>0</v>
      </c>
      <c r="W51" s="46">
        <f>'[2]BOI#2'!$J160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'[2]BOI#2'!$L160</f>
        <v>0</v>
      </c>
      <c r="AG51" s="46"/>
      <c r="AH51" s="50">
        <f t="shared" ref="AH51" si="72">AF51-AG51</f>
        <v>0</v>
      </c>
      <c r="AI51" s="46">
        <f>'[2]BOI#2'!$M160</f>
        <v>0</v>
      </c>
      <c r="AJ51" s="46"/>
      <c r="AK51" s="50">
        <f t="shared" ref="AK51" si="73">AI51-AJ51</f>
        <v>0</v>
      </c>
      <c r="AL51" s="46">
        <f>'[2]BOI#2'!$N160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'[2]BOI#2'!$P160</f>
        <v>0</v>
      </c>
      <c r="AS51" s="46"/>
      <c r="AT51" s="47">
        <f t="shared" ref="AT51" si="78">AR51-AS51</f>
        <v>0</v>
      </c>
      <c r="AU51" s="46">
        <f>'[2]BOI#2'!$Q160</f>
        <v>0</v>
      </c>
      <c r="AV51" s="46"/>
      <c r="AW51" s="47">
        <f t="shared" ref="AW51" si="79">AU51-AV51</f>
        <v>0</v>
      </c>
      <c r="AX51" s="46">
        <f>'[2]BOI#2'!$R160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'[2]BOI#2'!$D161</f>
        <v>0</v>
      </c>
      <c r="F52" s="51"/>
      <c r="G52" s="52">
        <f t="shared" si="43"/>
        <v>0</v>
      </c>
      <c r="H52" s="51">
        <f>'[2]BOI#2'!$E161</f>
        <v>0</v>
      </c>
      <c r="I52" s="51"/>
      <c r="J52" s="52">
        <f t="shared" si="31"/>
        <v>0</v>
      </c>
      <c r="K52" s="51">
        <f>'[2]BOI#2'!$F161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'[2]BOI#2'!$H161</f>
        <v>0</v>
      </c>
      <c r="R52" s="51"/>
      <c r="S52" s="52">
        <f t="shared" si="35"/>
        <v>0</v>
      </c>
      <c r="T52" s="51">
        <f>'[2]BOI#2'!$I161</f>
        <v>0</v>
      </c>
      <c r="U52" s="51"/>
      <c r="V52" s="52">
        <f t="shared" si="36"/>
        <v>0</v>
      </c>
      <c r="W52" s="51">
        <f>'[2]BOI#2'!$J161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'[2]BOI#2'!$L161</f>
        <v>0</v>
      </c>
      <c r="AG52" s="51"/>
      <c r="AH52" s="54">
        <f t="shared" si="13"/>
        <v>0</v>
      </c>
      <c r="AI52" s="51">
        <f>'[2]BOI#2'!$M161</f>
        <v>0</v>
      </c>
      <c r="AJ52" s="51"/>
      <c r="AK52" s="54">
        <f t="shared" si="14"/>
        <v>0</v>
      </c>
      <c r="AL52" s="51">
        <f>'[2]BOI#2'!$N161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'[2]BOI#2'!$P161</f>
        <v>0</v>
      </c>
      <c r="AS52" s="51"/>
      <c r="AT52" s="52">
        <f t="shared" si="18"/>
        <v>0</v>
      </c>
      <c r="AU52" s="51">
        <f>'[2]BOI#2'!$Q161</f>
        <v>0</v>
      </c>
      <c r="AV52" s="51"/>
      <c r="AW52" s="52">
        <f t="shared" si="19"/>
        <v>0</v>
      </c>
      <c r="AX52" s="51">
        <f>'[2]BOI#2'!$R161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VLOOKUP($B52,Test!$A$5:$H$58,6,0)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16115.997059769623</v>
      </c>
      <c r="F53" s="215">
        <f t="shared" si="90"/>
        <v>104238.56999999999</v>
      </c>
      <c r="G53" s="41">
        <f t="shared" si="90"/>
        <v>-88122.57294023037</v>
      </c>
      <c r="H53" s="40">
        <f t="shared" si="90"/>
        <v>15075.584191598507</v>
      </c>
      <c r="I53" s="40">
        <f t="shared" si="90"/>
        <v>664086.73</v>
      </c>
      <c r="J53" s="42">
        <f t="shared" si="90"/>
        <v>-649011.1458084014</v>
      </c>
      <c r="K53" s="40">
        <f t="shared" si="90"/>
        <v>16115.990151877166</v>
      </c>
      <c r="L53" s="40">
        <f t="shared" si="90"/>
        <v>376018.50999999995</v>
      </c>
      <c r="M53" s="43">
        <f t="shared" si="90"/>
        <v>-359902.51984812279</v>
      </c>
      <c r="N53" s="192">
        <f t="shared" si="90"/>
        <v>47307.571403245296</v>
      </c>
      <c r="O53" s="131">
        <f t="shared" si="90"/>
        <v>1144343.81</v>
      </c>
      <c r="P53" s="64">
        <f t="shared" si="90"/>
        <v>-1097036.2385967546</v>
      </c>
      <c r="Q53" s="299">
        <f t="shared" si="90"/>
        <v>15769.002764821062</v>
      </c>
      <c r="R53" s="40">
        <f t="shared" si="90"/>
        <v>529049.09000000008</v>
      </c>
      <c r="S53" s="41">
        <f t="shared" si="90"/>
        <v>-513280.08723517897</v>
      </c>
      <c r="T53" s="40">
        <f t="shared" si="90"/>
        <v>16295.179064023674</v>
      </c>
      <c r="U53" s="40">
        <f t="shared" si="90"/>
        <v>0</v>
      </c>
      <c r="V53" s="42">
        <f t="shared" si="90"/>
        <v>16295.179064023674</v>
      </c>
      <c r="W53" s="40">
        <f t="shared" si="90"/>
        <v>15769.007828537835</v>
      </c>
      <c r="X53" s="40">
        <f t="shared" si="90"/>
        <v>0</v>
      </c>
      <c r="Y53" s="43">
        <f t="shared" si="90"/>
        <v>15769.007828537835</v>
      </c>
      <c r="Z53" s="192">
        <f t="shared" si="90"/>
        <v>47833.189657382572</v>
      </c>
      <c r="AA53" s="202">
        <f t="shared" si="90"/>
        <v>529049.09000000008</v>
      </c>
      <c r="AB53" s="64">
        <f t="shared" si="90"/>
        <v>-481215.90034261742</v>
      </c>
      <c r="AC53" s="205">
        <f t="shared" si="90"/>
        <v>95140.761060627876</v>
      </c>
      <c r="AD53" s="134">
        <f t="shared" si="90"/>
        <v>1673392.9000000001</v>
      </c>
      <c r="AE53" s="331">
        <f t="shared" si="90"/>
        <v>-1578252.138939372</v>
      </c>
      <c r="AF53" s="299">
        <f t="shared" si="90"/>
        <v>16295.045918687249</v>
      </c>
      <c r="AG53" s="40">
        <f t="shared" si="90"/>
        <v>0</v>
      </c>
      <c r="AH53" s="215">
        <f t="shared" si="90"/>
        <v>16295.045918687249</v>
      </c>
      <c r="AI53" s="40">
        <f t="shared" si="90"/>
        <v>16294.979908287651</v>
      </c>
      <c r="AJ53" s="40">
        <f t="shared" si="90"/>
        <v>0</v>
      </c>
      <c r="AK53" s="215">
        <f t="shared" ref="AK53:BI53" si="91">SUM(AK7:AK52)</f>
        <v>16294.979908287651</v>
      </c>
      <c r="AL53" s="40">
        <f t="shared" si="91"/>
        <v>15768.826300914014</v>
      </c>
      <c r="AM53" s="40">
        <f t="shared" si="91"/>
        <v>0</v>
      </c>
      <c r="AN53" s="43">
        <f t="shared" si="91"/>
        <v>15768.826300914014</v>
      </c>
      <c r="AO53" s="192">
        <f t="shared" si="91"/>
        <v>48358.852127888917</v>
      </c>
      <c r="AP53" s="131">
        <f t="shared" si="91"/>
        <v>0</v>
      </c>
      <c r="AQ53" s="308">
        <f t="shared" si="91"/>
        <v>48358.852127888917</v>
      </c>
      <c r="AR53" s="299">
        <f t="shared" si="91"/>
        <v>275755.00301110744</v>
      </c>
      <c r="AS53" s="40">
        <f t="shared" si="91"/>
        <v>0</v>
      </c>
      <c r="AT53" s="42">
        <f t="shared" si="91"/>
        <v>275755.00301110744</v>
      </c>
      <c r="AU53" s="40">
        <f t="shared" si="91"/>
        <v>15768.713011107893</v>
      </c>
      <c r="AV53" s="40">
        <f t="shared" si="91"/>
        <v>0</v>
      </c>
      <c r="AW53" s="42">
        <f t="shared" si="91"/>
        <v>15768.713011107893</v>
      </c>
      <c r="AX53" s="40">
        <f t="shared" si="91"/>
        <v>16295.003011107479</v>
      </c>
      <c r="AY53" s="40">
        <f t="shared" si="91"/>
        <v>0</v>
      </c>
      <c r="AZ53" s="41">
        <f t="shared" si="91"/>
        <v>16295.003011107479</v>
      </c>
      <c r="BA53" s="192">
        <f t="shared" si="91"/>
        <v>307818.71903332288</v>
      </c>
      <c r="BB53" s="202">
        <f t="shared" si="91"/>
        <v>0</v>
      </c>
      <c r="BC53" s="224">
        <f t="shared" si="91"/>
        <v>307818.71903332288</v>
      </c>
      <c r="BD53" s="205">
        <f t="shared" si="91"/>
        <v>356177.5711612117</v>
      </c>
      <c r="BE53" s="218">
        <f t="shared" si="91"/>
        <v>0</v>
      </c>
      <c r="BF53" s="226">
        <f t="shared" si="91"/>
        <v>356177.5711612117</v>
      </c>
      <c r="BG53" s="205">
        <f t="shared" si="91"/>
        <v>451318.33222183958</v>
      </c>
      <c r="BH53" s="134">
        <f t="shared" si="91"/>
        <v>1673392.9000000001</v>
      </c>
      <c r="BI53" s="226">
        <f t="shared" si="91"/>
        <v>-1222074.5677781606</v>
      </c>
      <c r="BJ53" s="288"/>
      <c r="BK53" s="265">
        <f>SUM(BK7:BK52)</f>
        <v>262647.33</v>
      </c>
    </row>
    <row r="54" spans="1:63" ht="33" customHeight="1"/>
    <row r="55" spans="1:63" ht="33" customHeight="1">
      <c r="F55" s="304">
        <f>ROUND(F53-Test!$E$61,2)</f>
        <v>104238.57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213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'[2]BOI#3'!$D116</f>
        <v>2500</v>
      </c>
      <c r="F7" s="46">
        <v>2500</v>
      </c>
      <c r="G7" s="47">
        <f>+E7-F7</f>
        <v>0</v>
      </c>
      <c r="H7" s="46">
        <f>'[2]BOI#3'!$E116</f>
        <v>2500</v>
      </c>
      <c r="I7" s="46">
        <v>2500</v>
      </c>
      <c r="J7" s="47">
        <f>+H7-I7</f>
        <v>0</v>
      </c>
      <c r="K7" s="46">
        <f>'[2]BOI#3'!$F116</f>
        <v>2300</v>
      </c>
      <c r="L7" s="46">
        <v>2300</v>
      </c>
      <c r="M7" s="48">
        <f>+K7-L7</f>
        <v>0</v>
      </c>
      <c r="N7" s="190">
        <f>+E7+H7+K7</f>
        <v>7300</v>
      </c>
      <c r="O7" s="129">
        <f>+F7+I7+L7</f>
        <v>7300</v>
      </c>
      <c r="P7" s="61">
        <f>+N7-O7</f>
        <v>0</v>
      </c>
      <c r="Q7" s="46">
        <f>'[2]BOI#3'!$H116</f>
        <v>2300</v>
      </c>
      <c r="R7" s="46">
        <v>2300</v>
      </c>
      <c r="S7" s="47">
        <f>+Q7-R7</f>
        <v>0</v>
      </c>
      <c r="T7" s="46">
        <f>'[2]BOI#3'!$I116</f>
        <v>2300</v>
      </c>
      <c r="U7" s="46"/>
      <c r="V7" s="47">
        <f>+T7-U7</f>
        <v>2300</v>
      </c>
      <c r="W7" s="46">
        <f>'[2]BOI#3'!$J116</f>
        <v>2200</v>
      </c>
      <c r="X7" s="46"/>
      <c r="Y7" s="48">
        <f>+W7-X7</f>
        <v>2200</v>
      </c>
      <c r="Z7" s="190">
        <f>+Q7+T7+W7</f>
        <v>6800</v>
      </c>
      <c r="AA7" s="200">
        <f>+R7+U7+X7</f>
        <v>2300</v>
      </c>
      <c r="AB7" s="61">
        <f>+Z7-AA7</f>
        <v>4500</v>
      </c>
      <c r="AC7" s="204">
        <f>+E7+H7+K7+Q7+T7+W7</f>
        <v>14100</v>
      </c>
      <c r="AD7" s="133">
        <f>+F7+I7+L7+R7+U7+X7</f>
        <v>9600</v>
      </c>
      <c r="AE7" s="311">
        <f>+AC7-AD7</f>
        <v>4500</v>
      </c>
      <c r="AF7" s="297">
        <f>'[2]BOI#3'!$L116</f>
        <v>2400</v>
      </c>
      <c r="AG7" s="46"/>
      <c r="AH7" s="50">
        <f t="shared" ref="AH7:AH52" si="13">AF7-AG7</f>
        <v>2400</v>
      </c>
      <c r="AI7" s="46">
        <f>'[2]BOI#3'!$M116</f>
        <v>2400</v>
      </c>
      <c r="AJ7" s="46"/>
      <c r="AK7" s="50">
        <f t="shared" ref="AK7:AK52" si="14">AI7-AJ7</f>
        <v>2400</v>
      </c>
      <c r="AL7" s="46">
        <f>'[2]BOI#3'!$N116</f>
        <v>2500</v>
      </c>
      <c r="AM7" s="46"/>
      <c r="AN7" s="48">
        <f t="shared" ref="AN7:AN52" si="15">AL7-AM7</f>
        <v>2500</v>
      </c>
      <c r="AO7" s="190">
        <f t="shared" ref="AO7:AP49" si="16">+AF7+AI7+AL7</f>
        <v>7300</v>
      </c>
      <c r="AP7" s="129">
        <f t="shared" si="16"/>
        <v>0</v>
      </c>
      <c r="AQ7" s="61">
        <f t="shared" ref="AQ7:AQ52" si="17">AO7-AP7</f>
        <v>7300</v>
      </c>
      <c r="AR7" s="46">
        <f>'[2]BOI#3'!$P116</f>
        <v>2200</v>
      </c>
      <c r="AS7" s="46"/>
      <c r="AT7" s="47">
        <f t="shared" ref="AT7:AT52" si="18">AR7-AS7</f>
        <v>2200</v>
      </c>
      <c r="AU7" s="46">
        <f>'[2]BOI#3'!$Q116</f>
        <v>2200</v>
      </c>
      <c r="AV7" s="46"/>
      <c r="AW7" s="47">
        <f t="shared" ref="AW7:AW52" si="19">AU7-AV7</f>
        <v>2200</v>
      </c>
      <c r="AX7" s="46">
        <f>'[2]BOI#3'!$R116</f>
        <v>2200</v>
      </c>
      <c r="AY7" s="46"/>
      <c r="AZ7" s="50">
        <f t="shared" ref="AZ7:AZ52" si="20">AX7-AY7</f>
        <v>2200</v>
      </c>
      <c r="BA7" s="190">
        <f t="shared" ref="BA7:BA49" si="21">+AR7+AU7+AX7</f>
        <v>6600</v>
      </c>
      <c r="BB7" s="200">
        <f t="shared" ref="BB7:BB49" si="22">+AS7+AV7+AY7</f>
        <v>0</v>
      </c>
      <c r="BC7" s="222">
        <f t="shared" ref="BC7:BC49" si="23">BA7-BB7</f>
        <v>6600</v>
      </c>
      <c r="BD7" s="204">
        <f t="shared" ref="BD7:BD49" si="24">AF7+AI7+AL7+AR7+AU7+AX7</f>
        <v>13900</v>
      </c>
      <c r="BE7" s="217">
        <f t="shared" ref="BE7:BE49" si="25">+AG7+AJ7+AM7+AS7+AV7+AY7</f>
        <v>0</v>
      </c>
      <c r="BF7" s="225">
        <f t="shared" ref="BF7:BF49" si="26">BD7-BE7</f>
        <v>13900</v>
      </c>
      <c r="BG7" s="204">
        <f t="shared" ref="BG7:BG49" si="27">+AC7+BD7</f>
        <v>28000</v>
      </c>
      <c r="BH7" s="133">
        <f t="shared" ref="BH7:BH49" si="28">+AD7+BE7</f>
        <v>9600</v>
      </c>
      <c r="BI7" s="225">
        <f t="shared" ref="BI7:BI49" si="29">BG7-BH7</f>
        <v>18400</v>
      </c>
      <c r="BJ7" s="290"/>
      <c r="BK7" s="45">
        <f>VLOOKUP($B7,Test!$A$5:$H$58,7,0)</f>
        <v>2200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'[2]BOI#3'!$D117</f>
        <v>155241.4</v>
      </c>
      <c r="F8" s="46">
        <v>55197.74</v>
      </c>
      <c r="G8" s="47">
        <f t="shared" ref="G8:G22" si="30">+E8-F8</f>
        <v>100043.66</v>
      </c>
      <c r="H8" s="46">
        <f>'[2]BOI#3'!$E117</f>
        <v>159872</v>
      </c>
      <c r="I8" s="46">
        <v>122250.33</v>
      </c>
      <c r="J8" s="47">
        <f t="shared" ref="J8:J52" si="31">+H8-I8</f>
        <v>37621.67</v>
      </c>
      <c r="K8" s="46">
        <f>'[2]BOI#3'!$F117</f>
        <v>146426.44</v>
      </c>
      <c r="L8" s="46">
        <v>90910.31</v>
      </c>
      <c r="M8" s="48">
        <f t="shared" ref="M8:M52" si="32">+K8-L8</f>
        <v>55516.130000000005</v>
      </c>
      <c r="N8" s="190">
        <f t="shared" ref="N8:O49" si="33">+E8+H8+K8</f>
        <v>461539.84000000003</v>
      </c>
      <c r="O8" s="129">
        <f t="shared" si="33"/>
        <v>268358.38</v>
      </c>
      <c r="P8" s="61">
        <f t="shared" ref="P8:P52" si="34">+N8-O8</f>
        <v>193181.46000000002</v>
      </c>
      <c r="Q8" s="46">
        <f>'[2]BOI#3'!$H117</f>
        <v>143920.72</v>
      </c>
      <c r="R8" s="46">
        <v>67126.47</v>
      </c>
      <c r="S8" s="47">
        <f t="shared" ref="S8:S52" si="35">+Q8-R8</f>
        <v>76794.25</v>
      </c>
      <c r="T8" s="46">
        <f>'[2]BOI#3'!$I117</f>
        <v>144194.59</v>
      </c>
      <c r="U8" s="46"/>
      <c r="V8" s="47">
        <f t="shared" ref="V8:V52" si="36">+T8-U8</f>
        <v>144194.59</v>
      </c>
      <c r="W8" s="46">
        <f>'[2]BOI#3'!$J117</f>
        <v>142217.02000000002</v>
      </c>
      <c r="X8" s="46"/>
      <c r="Y8" s="48">
        <f t="shared" ref="Y8:Y52" si="37">+W8-X8</f>
        <v>142217.02000000002</v>
      </c>
      <c r="Z8" s="190">
        <f t="shared" ref="Z8:AA49" si="38">+Q8+T8+W8</f>
        <v>430332.33</v>
      </c>
      <c r="AA8" s="200">
        <f t="shared" si="38"/>
        <v>67126.47</v>
      </c>
      <c r="AB8" s="61">
        <f t="shared" ref="AB8:AB52" si="39">+Z8-AA8</f>
        <v>363205.86</v>
      </c>
      <c r="AC8" s="204">
        <f t="shared" ref="AC8:AD49" si="40">+E8+H8+K8+Q8+T8+W8</f>
        <v>891872.17</v>
      </c>
      <c r="AD8" s="133">
        <f t="shared" si="40"/>
        <v>335484.84999999998</v>
      </c>
      <c r="AE8" s="311">
        <f t="shared" ref="AE8:AE52" si="41">+AC8-AD8</f>
        <v>556387.32000000007</v>
      </c>
      <c r="AF8" s="297">
        <f>'[2]BOI#3'!$L117</f>
        <v>152995.65</v>
      </c>
      <c r="AG8" s="46"/>
      <c r="AH8" s="50">
        <f t="shared" si="13"/>
        <v>152995.65</v>
      </c>
      <c r="AI8" s="46">
        <f>'[2]BOI#3'!$M117</f>
        <v>151539.13</v>
      </c>
      <c r="AJ8" s="46"/>
      <c r="AK8" s="50">
        <f t="shared" si="14"/>
        <v>151539.13</v>
      </c>
      <c r="AL8" s="46">
        <f>'[2]BOI#3'!$N117</f>
        <v>164263.64000000001</v>
      </c>
      <c r="AM8" s="46"/>
      <c r="AN8" s="48">
        <f t="shared" si="15"/>
        <v>164263.64000000001</v>
      </c>
      <c r="AO8" s="190">
        <f t="shared" si="16"/>
        <v>468798.42000000004</v>
      </c>
      <c r="AP8" s="129">
        <f t="shared" si="16"/>
        <v>0</v>
      </c>
      <c r="AQ8" s="61">
        <f t="shared" si="17"/>
        <v>468798.42000000004</v>
      </c>
      <c r="AR8" s="46">
        <f>'[2]BOI#3'!$P117</f>
        <v>141325.84</v>
      </c>
      <c r="AS8" s="46"/>
      <c r="AT8" s="47">
        <f t="shared" si="18"/>
        <v>141325.84</v>
      </c>
      <c r="AU8" s="46">
        <f>'[2]BOI#3'!$Q117</f>
        <v>140941.57</v>
      </c>
      <c r="AV8" s="46"/>
      <c r="AW8" s="47">
        <f t="shared" si="19"/>
        <v>140941.57</v>
      </c>
      <c r="AX8" s="46">
        <f>'[2]BOI#3'!$R117</f>
        <v>143503.04999999999</v>
      </c>
      <c r="AY8" s="46"/>
      <c r="AZ8" s="50">
        <f t="shared" si="20"/>
        <v>143503.04999999999</v>
      </c>
      <c r="BA8" s="190">
        <f t="shared" si="21"/>
        <v>425770.46</v>
      </c>
      <c r="BB8" s="200">
        <f t="shared" si="22"/>
        <v>0</v>
      </c>
      <c r="BC8" s="222">
        <f t="shared" si="23"/>
        <v>425770.46</v>
      </c>
      <c r="BD8" s="204">
        <f t="shared" si="24"/>
        <v>894568.88000000012</v>
      </c>
      <c r="BE8" s="217">
        <f t="shared" si="25"/>
        <v>0</v>
      </c>
      <c r="BF8" s="225">
        <f t="shared" si="26"/>
        <v>894568.88000000012</v>
      </c>
      <c r="BG8" s="204">
        <f t="shared" si="27"/>
        <v>1786441.0500000003</v>
      </c>
      <c r="BH8" s="133">
        <f t="shared" si="28"/>
        <v>335484.84999999998</v>
      </c>
      <c r="BI8" s="225">
        <f t="shared" si="29"/>
        <v>1450956.2000000002</v>
      </c>
      <c r="BJ8" s="290"/>
      <c r="BK8" s="45">
        <f>VLOOKUP($B8,Test!$A$5:$H$58,7,0)</f>
        <v>140534.60999999999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'[2]BOI#3'!$D118</f>
        <v>89633.62</v>
      </c>
      <c r="F9" s="46">
        <v>74509.2</v>
      </c>
      <c r="G9" s="47">
        <f t="shared" si="30"/>
        <v>15124.419999999998</v>
      </c>
      <c r="H9" s="46">
        <f>'[2]BOI#3'!$E118</f>
        <v>12434.69</v>
      </c>
      <c r="I9" s="46">
        <v>7711.74</v>
      </c>
      <c r="J9" s="47">
        <f t="shared" si="31"/>
        <v>4722.9500000000007</v>
      </c>
      <c r="K9" s="46">
        <f>'[2]BOI#3'!$F118</f>
        <v>10420.32</v>
      </c>
      <c r="L9" s="46">
        <v>6912.3</v>
      </c>
      <c r="M9" s="48">
        <f t="shared" si="32"/>
        <v>3508.0199999999995</v>
      </c>
      <c r="N9" s="190">
        <f t="shared" si="33"/>
        <v>112488.63</v>
      </c>
      <c r="O9" s="129">
        <f t="shared" si="33"/>
        <v>89133.24</v>
      </c>
      <c r="P9" s="61">
        <f t="shared" si="34"/>
        <v>23355.39</v>
      </c>
      <c r="Q9" s="46">
        <f>'[2]BOI#3'!$H118</f>
        <v>10090.09</v>
      </c>
      <c r="R9" s="46">
        <v>1120.18</v>
      </c>
      <c r="S9" s="47">
        <f t="shared" si="35"/>
        <v>8969.91</v>
      </c>
      <c r="T9" s="46">
        <f>'[2]BOI#3'!$I118</f>
        <v>10090.09</v>
      </c>
      <c r="U9" s="46"/>
      <c r="V9" s="47">
        <f t="shared" si="36"/>
        <v>10090.09</v>
      </c>
      <c r="W9" s="46">
        <f>'[2]BOI#3'!$J118</f>
        <v>9680.85</v>
      </c>
      <c r="X9" s="46"/>
      <c r="Y9" s="48">
        <f t="shared" si="37"/>
        <v>9680.85</v>
      </c>
      <c r="Z9" s="190">
        <f t="shared" si="38"/>
        <v>29861.03</v>
      </c>
      <c r="AA9" s="200">
        <f t="shared" si="38"/>
        <v>1120.18</v>
      </c>
      <c r="AB9" s="61">
        <f t="shared" si="39"/>
        <v>28740.85</v>
      </c>
      <c r="AC9" s="204">
        <f t="shared" si="40"/>
        <v>142349.66</v>
      </c>
      <c r="AD9" s="133">
        <f t="shared" si="40"/>
        <v>90253.42</v>
      </c>
      <c r="AE9" s="311">
        <f t="shared" si="41"/>
        <v>52096.240000000005</v>
      </c>
      <c r="AF9" s="297">
        <f>'[2]BOI#3'!$L118</f>
        <v>10892.45</v>
      </c>
      <c r="AG9" s="46"/>
      <c r="AH9" s="50">
        <f t="shared" si="13"/>
        <v>10892.45</v>
      </c>
      <c r="AI9" s="46">
        <f>'[2]BOI#3'!$M118</f>
        <v>10892.45</v>
      </c>
      <c r="AJ9" s="46"/>
      <c r="AK9" s="50">
        <f t="shared" si="14"/>
        <v>10892.45</v>
      </c>
      <c r="AL9" s="46">
        <f>'[2]BOI#3'!$N118</f>
        <v>12727.27</v>
      </c>
      <c r="AM9" s="46"/>
      <c r="AN9" s="48">
        <f t="shared" si="15"/>
        <v>12727.27</v>
      </c>
      <c r="AO9" s="190">
        <f t="shared" si="16"/>
        <v>34512.17</v>
      </c>
      <c r="AP9" s="129">
        <f t="shared" si="16"/>
        <v>0</v>
      </c>
      <c r="AQ9" s="61">
        <f t="shared" si="17"/>
        <v>34512.17</v>
      </c>
      <c r="AR9" s="46">
        <f>'[2]BOI#3'!$P118</f>
        <v>9438.2000000000007</v>
      </c>
      <c r="AS9" s="46"/>
      <c r="AT9" s="47">
        <f t="shared" si="18"/>
        <v>9438.2000000000007</v>
      </c>
      <c r="AU9" s="46">
        <f>'[2]BOI#3'!$Q118</f>
        <v>9438.2000000000007</v>
      </c>
      <c r="AV9" s="46"/>
      <c r="AW9" s="47">
        <f t="shared" si="19"/>
        <v>9438.2000000000007</v>
      </c>
      <c r="AX9" s="46">
        <f>'[2]BOI#3'!$R118</f>
        <v>9949.24</v>
      </c>
      <c r="AY9" s="46"/>
      <c r="AZ9" s="50">
        <f t="shared" si="20"/>
        <v>9949.24</v>
      </c>
      <c r="BA9" s="190">
        <f t="shared" si="21"/>
        <v>28825.64</v>
      </c>
      <c r="BB9" s="200">
        <f t="shared" si="22"/>
        <v>0</v>
      </c>
      <c r="BC9" s="222">
        <f t="shared" si="23"/>
        <v>28825.64</v>
      </c>
      <c r="BD9" s="204">
        <f t="shared" si="24"/>
        <v>63337.80999999999</v>
      </c>
      <c r="BE9" s="217">
        <f t="shared" si="25"/>
        <v>0</v>
      </c>
      <c r="BF9" s="225">
        <f t="shared" si="26"/>
        <v>63337.80999999999</v>
      </c>
      <c r="BG9" s="204">
        <f t="shared" si="27"/>
        <v>205687.47</v>
      </c>
      <c r="BH9" s="133">
        <f t="shared" si="28"/>
        <v>90253.42</v>
      </c>
      <c r="BI9" s="225">
        <f t="shared" si="29"/>
        <v>115434.05</v>
      </c>
      <c r="BJ9" s="290"/>
      <c r="BK9" s="45">
        <f>VLOOKUP($B9,Test!$A$5:$H$58,7,0)</f>
        <v>15385.86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'[2]BOI#3'!$D119</f>
        <v>25847.06</v>
      </c>
      <c r="F10" s="46">
        <v>10273.81</v>
      </c>
      <c r="G10" s="47">
        <f t="shared" si="30"/>
        <v>15573.250000000002</v>
      </c>
      <c r="H10" s="46">
        <f>'[2]BOI#3'!$E119</f>
        <v>157878.01</v>
      </c>
      <c r="I10" s="46">
        <v>14261.7</v>
      </c>
      <c r="J10" s="47">
        <f t="shared" si="31"/>
        <v>143616.31</v>
      </c>
      <c r="K10" s="46">
        <f>'[2]BOI#3'!$F119</f>
        <v>52871.07</v>
      </c>
      <c r="L10" s="46">
        <v>17335.580000000002</v>
      </c>
      <c r="M10" s="48">
        <f t="shared" si="32"/>
        <v>35535.49</v>
      </c>
      <c r="N10" s="190">
        <f t="shared" si="33"/>
        <v>236596.14</v>
      </c>
      <c r="O10" s="129">
        <f t="shared" si="33"/>
        <v>41871.090000000004</v>
      </c>
      <c r="P10" s="61">
        <f t="shared" si="34"/>
        <v>194725.05000000002</v>
      </c>
      <c r="Q10" s="46">
        <f>'[2]BOI#3'!$H119</f>
        <v>24986.31</v>
      </c>
      <c r="R10" s="46">
        <v>19933.62</v>
      </c>
      <c r="S10" s="47">
        <f t="shared" si="35"/>
        <v>5052.6900000000023</v>
      </c>
      <c r="T10" s="46">
        <f>'[2]BOI#3'!$I119</f>
        <v>21584.5</v>
      </c>
      <c r="U10" s="46"/>
      <c r="V10" s="47">
        <f t="shared" si="36"/>
        <v>21584.5</v>
      </c>
      <c r="W10" s="46">
        <f>'[2]BOI#3'!$J119</f>
        <v>21904.57</v>
      </c>
      <c r="X10" s="46"/>
      <c r="Y10" s="48">
        <f t="shared" si="37"/>
        <v>21904.57</v>
      </c>
      <c r="Z10" s="190">
        <f t="shared" si="38"/>
        <v>68475.38</v>
      </c>
      <c r="AA10" s="200">
        <f t="shared" si="38"/>
        <v>19933.62</v>
      </c>
      <c r="AB10" s="61">
        <f t="shared" si="39"/>
        <v>48541.760000000009</v>
      </c>
      <c r="AC10" s="204">
        <f t="shared" si="40"/>
        <v>305071.52</v>
      </c>
      <c r="AD10" s="133">
        <f t="shared" si="40"/>
        <v>61804.710000000006</v>
      </c>
      <c r="AE10" s="311">
        <f t="shared" si="41"/>
        <v>243266.81</v>
      </c>
      <c r="AF10" s="297">
        <f>'[2]BOI#3'!$L119</f>
        <v>23935.01</v>
      </c>
      <c r="AG10" s="46"/>
      <c r="AH10" s="50">
        <f t="shared" si="13"/>
        <v>23935.01</v>
      </c>
      <c r="AI10" s="46">
        <f>'[2]BOI#3'!$M119</f>
        <v>23306</v>
      </c>
      <c r="AJ10" s="46"/>
      <c r="AK10" s="50">
        <f t="shared" si="14"/>
        <v>23306</v>
      </c>
      <c r="AL10" s="46">
        <f>'[2]BOI#3'!$N119</f>
        <v>25623.64</v>
      </c>
      <c r="AM10" s="46"/>
      <c r="AN10" s="48">
        <f t="shared" si="15"/>
        <v>25623.64</v>
      </c>
      <c r="AO10" s="190">
        <f t="shared" si="16"/>
        <v>72864.649999999994</v>
      </c>
      <c r="AP10" s="129">
        <f t="shared" si="16"/>
        <v>0</v>
      </c>
      <c r="AQ10" s="61">
        <f t="shared" si="17"/>
        <v>72864.649999999994</v>
      </c>
      <c r="AR10" s="46">
        <f>'[2]BOI#3'!$P119</f>
        <v>5640</v>
      </c>
      <c r="AS10" s="46"/>
      <c r="AT10" s="47">
        <f t="shared" si="18"/>
        <v>5640</v>
      </c>
      <c r="AU10" s="46">
        <f>'[2]BOI#3'!$Q119</f>
        <v>20062.919999999998</v>
      </c>
      <c r="AV10" s="46"/>
      <c r="AW10" s="47">
        <f t="shared" si="19"/>
        <v>20062.919999999998</v>
      </c>
      <c r="AX10" s="46">
        <f>'[2]BOI#3'!$R119</f>
        <v>177050.61</v>
      </c>
      <c r="AY10" s="46"/>
      <c r="AZ10" s="50">
        <f t="shared" si="20"/>
        <v>177050.61</v>
      </c>
      <c r="BA10" s="190">
        <f t="shared" si="21"/>
        <v>202753.52999999997</v>
      </c>
      <c r="BB10" s="200">
        <f t="shared" si="22"/>
        <v>0</v>
      </c>
      <c r="BC10" s="222">
        <f t="shared" si="23"/>
        <v>202753.52999999997</v>
      </c>
      <c r="BD10" s="204">
        <f t="shared" si="24"/>
        <v>275618.18</v>
      </c>
      <c r="BE10" s="217">
        <f t="shared" si="25"/>
        <v>0</v>
      </c>
      <c r="BF10" s="225">
        <f t="shared" si="26"/>
        <v>275618.18</v>
      </c>
      <c r="BG10" s="204">
        <f t="shared" si="27"/>
        <v>580689.69999999995</v>
      </c>
      <c r="BH10" s="133">
        <f t="shared" si="28"/>
        <v>61804.710000000006</v>
      </c>
      <c r="BI10" s="225">
        <f t="shared" si="29"/>
        <v>518884.98999999993</v>
      </c>
      <c r="BJ10" s="290"/>
      <c r="BK10" s="45">
        <f>VLOOKUP($B10,Test!$A$5:$H$58,7,0)</f>
        <v>19672.48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'[2]BOI#3'!$D120</f>
        <v>0</v>
      </c>
      <c r="F11" s="46"/>
      <c r="G11" s="47">
        <f t="shared" si="30"/>
        <v>0</v>
      </c>
      <c r="H11" s="46">
        <f>'[2]BOI#3'!$E120</f>
        <v>120971.79</v>
      </c>
      <c r="I11" s="46"/>
      <c r="J11" s="47">
        <f t="shared" si="31"/>
        <v>120971.79</v>
      </c>
      <c r="K11" s="46">
        <f>'[2]BOI#3'!$F120</f>
        <v>71304.73</v>
      </c>
      <c r="L11" s="46"/>
      <c r="M11" s="48">
        <f t="shared" si="32"/>
        <v>71304.73</v>
      </c>
      <c r="N11" s="190">
        <f t="shared" si="33"/>
        <v>192276.52</v>
      </c>
      <c r="O11" s="129">
        <f t="shared" si="33"/>
        <v>0</v>
      </c>
      <c r="P11" s="61">
        <f t="shared" si="34"/>
        <v>192276.52</v>
      </c>
      <c r="Q11" s="46">
        <f>'[2]BOI#3'!$H120</f>
        <v>54630.63</v>
      </c>
      <c r="R11" s="46"/>
      <c r="S11" s="47">
        <f t="shared" si="35"/>
        <v>54630.63</v>
      </c>
      <c r="T11" s="46">
        <f>'[2]BOI#3'!$I120</f>
        <v>0</v>
      </c>
      <c r="U11" s="46"/>
      <c r="V11" s="47">
        <f t="shared" si="36"/>
        <v>0</v>
      </c>
      <c r="W11" s="46">
        <f>'[2]BOI#3'!$J120</f>
        <v>0</v>
      </c>
      <c r="X11" s="46"/>
      <c r="Y11" s="48">
        <f t="shared" si="37"/>
        <v>0</v>
      </c>
      <c r="Z11" s="190">
        <f t="shared" si="38"/>
        <v>54630.63</v>
      </c>
      <c r="AA11" s="200">
        <f t="shared" si="38"/>
        <v>0</v>
      </c>
      <c r="AB11" s="61">
        <f t="shared" si="39"/>
        <v>54630.63</v>
      </c>
      <c r="AC11" s="204">
        <f t="shared" si="40"/>
        <v>246907.15</v>
      </c>
      <c r="AD11" s="133">
        <f t="shared" si="40"/>
        <v>0</v>
      </c>
      <c r="AE11" s="311">
        <f t="shared" si="41"/>
        <v>246907.15</v>
      </c>
      <c r="AF11" s="297">
        <f>'[2]BOI#3'!$L120</f>
        <v>69089.240000000005</v>
      </c>
      <c r="AG11" s="46"/>
      <c r="AH11" s="50">
        <f t="shared" si="13"/>
        <v>69089.240000000005</v>
      </c>
      <c r="AI11" s="46">
        <f>'[2]BOI#3'!$M120</f>
        <v>0</v>
      </c>
      <c r="AJ11" s="46"/>
      <c r="AK11" s="50">
        <f t="shared" si="14"/>
        <v>0</v>
      </c>
      <c r="AL11" s="46">
        <f>'[2]BOI#3'!$N120</f>
        <v>103272.73</v>
      </c>
      <c r="AM11" s="46"/>
      <c r="AN11" s="48">
        <f t="shared" si="15"/>
        <v>103272.73</v>
      </c>
      <c r="AO11" s="190">
        <f t="shared" si="16"/>
        <v>172361.97</v>
      </c>
      <c r="AP11" s="129">
        <f t="shared" si="16"/>
        <v>0</v>
      </c>
      <c r="AQ11" s="61">
        <f t="shared" si="17"/>
        <v>172361.97</v>
      </c>
      <c r="AR11" s="46">
        <f>'[2]BOI#3'!$P120</f>
        <v>6741.57</v>
      </c>
      <c r="AS11" s="46"/>
      <c r="AT11" s="47">
        <f t="shared" si="18"/>
        <v>6741.57</v>
      </c>
      <c r="AU11" s="46">
        <f>'[2]BOI#3'!$Q120</f>
        <v>64179.78</v>
      </c>
      <c r="AV11" s="46"/>
      <c r="AW11" s="47">
        <f t="shared" si="19"/>
        <v>64179.78</v>
      </c>
      <c r="AX11" s="46">
        <f>'[2]BOI#3'!$R120</f>
        <v>52446.7</v>
      </c>
      <c r="AY11" s="46"/>
      <c r="AZ11" s="50">
        <f t="shared" si="20"/>
        <v>52446.7</v>
      </c>
      <c r="BA11" s="190">
        <f t="shared" si="21"/>
        <v>123368.05</v>
      </c>
      <c r="BB11" s="200">
        <f t="shared" si="22"/>
        <v>0</v>
      </c>
      <c r="BC11" s="222">
        <f t="shared" si="23"/>
        <v>123368.05</v>
      </c>
      <c r="BD11" s="204">
        <f t="shared" si="24"/>
        <v>295730.02</v>
      </c>
      <c r="BE11" s="217">
        <f t="shared" si="25"/>
        <v>0</v>
      </c>
      <c r="BF11" s="225">
        <f t="shared" si="26"/>
        <v>295730.02</v>
      </c>
      <c r="BG11" s="204">
        <f t="shared" si="27"/>
        <v>542637.17000000004</v>
      </c>
      <c r="BH11" s="133">
        <f t="shared" si="28"/>
        <v>0</v>
      </c>
      <c r="BI11" s="225">
        <f t="shared" si="29"/>
        <v>542637.17000000004</v>
      </c>
      <c r="BJ11" s="290"/>
      <c r="BK11" s="45">
        <f>VLOOKUP($B11,Test!$A$5:$H$58,7,0)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'[2]BOI#3'!$D121</f>
        <v>19540</v>
      </c>
      <c r="F12" s="46">
        <v>19540</v>
      </c>
      <c r="G12" s="47">
        <f t="shared" si="30"/>
        <v>0</v>
      </c>
      <c r="H12" s="46">
        <f>'[2]BOI#3'!$E121</f>
        <v>18279.29</v>
      </c>
      <c r="I12" s="46">
        <v>18279.29</v>
      </c>
      <c r="J12" s="47">
        <f t="shared" si="31"/>
        <v>0</v>
      </c>
      <c r="K12" s="46">
        <f>'[2]BOI#3'!$F121</f>
        <v>19540</v>
      </c>
      <c r="L12" s="46">
        <v>4402.6000000000004</v>
      </c>
      <c r="M12" s="48">
        <f t="shared" si="32"/>
        <v>15137.4</v>
      </c>
      <c r="N12" s="190">
        <f t="shared" si="33"/>
        <v>57359.29</v>
      </c>
      <c r="O12" s="129">
        <f t="shared" si="33"/>
        <v>42221.89</v>
      </c>
      <c r="P12" s="61">
        <f t="shared" si="34"/>
        <v>15137.400000000001</v>
      </c>
      <c r="Q12" s="46">
        <f>'[2]BOI#3'!$H121</f>
        <v>19120</v>
      </c>
      <c r="R12" s="46">
        <v>19120</v>
      </c>
      <c r="S12" s="47">
        <f t="shared" si="35"/>
        <v>0</v>
      </c>
      <c r="T12" s="46">
        <f>'[2]BOI#3'!$I121</f>
        <v>19756.519999999997</v>
      </c>
      <c r="U12" s="46"/>
      <c r="V12" s="47">
        <f t="shared" si="36"/>
        <v>19756.519999999997</v>
      </c>
      <c r="W12" s="46">
        <f>'[2]BOI#3'!$J121</f>
        <v>19120</v>
      </c>
      <c r="X12" s="46"/>
      <c r="Y12" s="48">
        <f t="shared" si="37"/>
        <v>19120</v>
      </c>
      <c r="Z12" s="190">
        <f t="shared" si="38"/>
        <v>57996.52</v>
      </c>
      <c r="AA12" s="200">
        <f t="shared" si="38"/>
        <v>19120</v>
      </c>
      <c r="AB12" s="61">
        <f t="shared" si="39"/>
        <v>38876.519999999997</v>
      </c>
      <c r="AC12" s="204">
        <f t="shared" si="40"/>
        <v>115355.81</v>
      </c>
      <c r="AD12" s="133">
        <f t="shared" si="40"/>
        <v>61341.89</v>
      </c>
      <c r="AE12" s="311">
        <f t="shared" si="41"/>
        <v>54013.919999999998</v>
      </c>
      <c r="AF12" s="297">
        <f>'[2]BOI#3'!$L121</f>
        <v>19757</v>
      </c>
      <c r="AG12" s="46"/>
      <c r="AH12" s="50">
        <f t="shared" si="13"/>
        <v>19757</v>
      </c>
      <c r="AI12" s="46">
        <f>'[2]BOI#3'!$M121</f>
        <v>19757</v>
      </c>
      <c r="AJ12" s="46"/>
      <c r="AK12" s="50">
        <f t="shared" si="14"/>
        <v>19757</v>
      </c>
      <c r="AL12" s="46">
        <f>'[2]BOI#3'!$N121</f>
        <v>19119.89</v>
      </c>
      <c r="AM12" s="46"/>
      <c r="AN12" s="48">
        <f t="shared" si="15"/>
        <v>19119.89</v>
      </c>
      <c r="AO12" s="190">
        <f t="shared" si="16"/>
        <v>58633.89</v>
      </c>
      <c r="AP12" s="129">
        <f t="shared" si="16"/>
        <v>0</v>
      </c>
      <c r="AQ12" s="61">
        <f t="shared" si="17"/>
        <v>58633.89</v>
      </c>
      <c r="AR12" s="46">
        <f>'[2]BOI#3'!$P121</f>
        <v>19757</v>
      </c>
      <c r="AS12" s="46"/>
      <c r="AT12" s="47">
        <f t="shared" si="18"/>
        <v>19757</v>
      </c>
      <c r="AU12" s="46">
        <f>'[2]BOI#3'!$Q121</f>
        <v>19119.760000000002</v>
      </c>
      <c r="AV12" s="46"/>
      <c r="AW12" s="47">
        <f t="shared" si="19"/>
        <v>19119.760000000002</v>
      </c>
      <c r="AX12" s="46">
        <f>'[2]BOI#3'!$R121</f>
        <v>19757</v>
      </c>
      <c r="AY12" s="46"/>
      <c r="AZ12" s="50">
        <f t="shared" si="20"/>
        <v>19757</v>
      </c>
      <c r="BA12" s="190">
        <f t="shared" si="21"/>
        <v>58633.760000000002</v>
      </c>
      <c r="BB12" s="200">
        <f t="shared" si="22"/>
        <v>0</v>
      </c>
      <c r="BC12" s="222">
        <f t="shared" si="23"/>
        <v>58633.760000000002</v>
      </c>
      <c r="BD12" s="204">
        <f t="shared" si="24"/>
        <v>117267.65</v>
      </c>
      <c r="BE12" s="217">
        <f t="shared" si="25"/>
        <v>0</v>
      </c>
      <c r="BF12" s="225">
        <f t="shared" si="26"/>
        <v>117267.65</v>
      </c>
      <c r="BG12" s="204">
        <f t="shared" si="27"/>
        <v>232623.46</v>
      </c>
      <c r="BH12" s="133">
        <f t="shared" si="28"/>
        <v>61341.89</v>
      </c>
      <c r="BI12" s="225">
        <f t="shared" si="29"/>
        <v>171281.57</v>
      </c>
      <c r="BJ12" s="290"/>
      <c r="BK12" s="45">
        <f>VLOOKUP($B12,Test!$A$5:$H$58,7,0)</f>
        <v>22817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'[2]BOI#3'!$D122</f>
        <v>0</v>
      </c>
      <c r="F13" s="46"/>
      <c r="G13" s="47">
        <f t="shared" si="30"/>
        <v>0</v>
      </c>
      <c r="H13" s="46">
        <f>'[2]BOI#3'!$E122</f>
        <v>0</v>
      </c>
      <c r="I13" s="46"/>
      <c r="J13" s="47">
        <f t="shared" si="31"/>
        <v>0</v>
      </c>
      <c r="K13" s="46">
        <f>'[2]BOI#3'!$F122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'[2]BOI#3'!$H122</f>
        <v>0</v>
      </c>
      <c r="R13" s="46"/>
      <c r="S13" s="47">
        <f t="shared" si="35"/>
        <v>0</v>
      </c>
      <c r="T13" s="46">
        <f>'[2]BOI#3'!$I122</f>
        <v>0</v>
      </c>
      <c r="U13" s="46"/>
      <c r="V13" s="47">
        <f t="shared" si="36"/>
        <v>0</v>
      </c>
      <c r="W13" s="46">
        <f>'[2]BOI#3'!$J122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'[2]BOI#3'!$L122</f>
        <v>0</v>
      </c>
      <c r="AG13" s="46"/>
      <c r="AH13" s="50">
        <f t="shared" si="13"/>
        <v>0</v>
      </c>
      <c r="AI13" s="46">
        <f>'[2]BOI#3'!$M122</f>
        <v>0</v>
      </c>
      <c r="AJ13" s="46"/>
      <c r="AK13" s="50">
        <f t="shared" si="14"/>
        <v>0</v>
      </c>
      <c r="AL13" s="46">
        <f>'[2]BOI#3'!$N122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'[2]BOI#3'!$P122</f>
        <v>0</v>
      </c>
      <c r="AS13" s="46"/>
      <c r="AT13" s="47">
        <f t="shared" si="18"/>
        <v>0</v>
      </c>
      <c r="AU13" s="46">
        <f>'[2]BOI#3'!$Q122</f>
        <v>0</v>
      </c>
      <c r="AV13" s="46"/>
      <c r="AW13" s="47">
        <f t="shared" si="19"/>
        <v>0</v>
      </c>
      <c r="AX13" s="46">
        <f>'[2]BOI#3'!$R122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VLOOKUP($B13,Test!$A$5:$H$58,7,0)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'[2]BOI#3'!$D123</f>
        <v>78174.009999999995</v>
      </c>
      <c r="F14" s="46">
        <v>39165.49</v>
      </c>
      <c r="G14" s="47">
        <f t="shared" si="30"/>
        <v>39008.519999999997</v>
      </c>
      <c r="H14" s="46">
        <f>'[2]BOI#3'!$E123</f>
        <v>317877.17</v>
      </c>
      <c r="I14" s="46">
        <v>123487.62</v>
      </c>
      <c r="J14" s="47">
        <f t="shared" si="31"/>
        <v>194389.55</v>
      </c>
      <c r="K14" s="46">
        <f>'[2]BOI#3'!$F123</f>
        <v>177339.62</v>
      </c>
      <c r="L14" s="46">
        <v>62251.05</v>
      </c>
      <c r="M14" s="48">
        <f t="shared" si="32"/>
        <v>115088.56999999999</v>
      </c>
      <c r="N14" s="190">
        <f t="shared" si="33"/>
        <v>573390.80000000005</v>
      </c>
      <c r="O14" s="129">
        <f t="shared" si="33"/>
        <v>224904.15999999997</v>
      </c>
      <c r="P14" s="61">
        <f t="shared" si="34"/>
        <v>348486.64000000007</v>
      </c>
      <c r="Q14" s="46">
        <f>'[2]BOI#3'!$H123</f>
        <v>316728.65000000002</v>
      </c>
      <c r="R14" s="46">
        <v>216443.01</v>
      </c>
      <c r="S14" s="47">
        <f t="shared" si="35"/>
        <v>100285.64000000001</v>
      </c>
      <c r="T14" s="46">
        <f>'[2]BOI#3'!$I123</f>
        <v>322272.43</v>
      </c>
      <c r="U14" s="46"/>
      <c r="V14" s="47">
        <f t="shared" si="36"/>
        <v>322272.43</v>
      </c>
      <c r="W14" s="46">
        <f>'[2]BOI#3'!$J123</f>
        <v>109539.52</v>
      </c>
      <c r="X14" s="46"/>
      <c r="Y14" s="48">
        <f t="shared" si="37"/>
        <v>109539.52</v>
      </c>
      <c r="Z14" s="190">
        <f t="shared" si="38"/>
        <v>748540.60000000009</v>
      </c>
      <c r="AA14" s="200">
        <f t="shared" si="38"/>
        <v>216443.01</v>
      </c>
      <c r="AB14" s="61">
        <f t="shared" si="39"/>
        <v>532097.59000000008</v>
      </c>
      <c r="AC14" s="204">
        <f t="shared" si="40"/>
        <v>1321931.4000000001</v>
      </c>
      <c r="AD14" s="133">
        <f t="shared" si="40"/>
        <v>441347.17</v>
      </c>
      <c r="AE14" s="311">
        <f t="shared" si="41"/>
        <v>880584.23000000021</v>
      </c>
      <c r="AF14" s="297">
        <f>'[2]BOI#3'!$L123</f>
        <v>331100.09000000003</v>
      </c>
      <c r="AG14" s="46"/>
      <c r="AH14" s="50">
        <f t="shared" si="13"/>
        <v>331100.09000000003</v>
      </c>
      <c r="AI14" s="46">
        <f>'[2]BOI#3'!$M123</f>
        <v>214893.23</v>
      </c>
      <c r="AJ14" s="46"/>
      <c r="AK14" s="50">
        <f t="shared" si="14"/>
        <v>214893.23</v>
      </c>
      <c r="AL14" s="46">
        <f>'[2]BOI#3'!$N123</f>
        <v>127282.73</v>
      </c>
      <c r="AM14" s="46"/>
      <c r="AN14" s="48">
        <f t="shared" si="15"/>
        <v>127282.73</v>
      </c>
      <c r="AO14" s="190">
        <f t="shared" si="16"/>
        <v>673276.05</v>
      </c>
      <c r="AP14" s="129">
        <f t="shared" si="16"/>
        <v>0</v>
      </c>
      <c r="AQ14" s="61">
        <f t="shared" si="17"/>
        <v>673276.05</v>
      </c>
      <c r="AR14" s="46">
        <f>'[2]BOI#3'!$P123</f>
        <v>231472.58</v>
      </c>
      <c r="AS14" s="46"/>
      <c r="AT14" s="47">
        <f t="shared" si="18"/>
        <v>231472.58</v>
      </c>
      <c r="AU14" s="46">
        <f>'[2]BOI#3'!$Q123</f>
        <v>167387.19</v>
      </c>
      <c r="AV14" s="46"/>
      <c r="AW14" s="47">
        <f t="shared" si="19"/>
        <v>167387.19</v>
      </c>
      <c r="AX14" s="46">
        <f>'[2]BOI#3'!$R123</f>
        <v>91398.68</v>
      </c>
      <c r="AY14" s="46"/>
      <c r="AZ14" s="50">
        <f t="shared" si="20"/>
        <v>91398.68</v>
      </c>
      <c r="BA14" s="190">
        <f t="shared" si="21"/>
        <v>490258.45</v>
      </c>
      <c r="BB14" s="200">
        <f t="shared" si="22"/>
        <v>0</v>
      </c>
      <c r="BC14" s="222">
        <f t="shared" si="23"/>
        <v>490258.45</v>
      </c>
      <c r="BD14" s="204">
        <f t="shared" si="24"/>
        <v>1163534.5</v>
      </c>
      <c r="BE14" s="217">
        <f t="shared" si="25"/>
        <v>0</v>
      </c>
      <c r="BF14" s="225">
        <f t="shared" si="26"/>
        <v>1163534.5</v>
      </c>
      <c r="BG14" s="204">
        <f t="shared" si="27"/>
        <v>2485465.9000000004</v>
      </c>
      <c r="BH14" s="133">
        <f t="shared" si="28"/>
        <v>441347.17</v>
      </c>
      <c r="BI14" s="225">
        <f t="shared" si="29"/>
        <v>2044118.7300000004</v>
      </c>
      <c r="BJ14" s="290"/>
      <c r="BK14" s="45">
        <f>VLOOKUP($B14,Test!$A$5:$H$58,7,0)</f>
        <v>234882.1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'[2]BOI#3'!$D124</f>
        <v>325423.43</v>
      </c>
      <c r="F15" s="46">
        <v>265007.90999999997</v>
      </c>
      <c r="G15" s="47">
        <f t="shared" si="30"/>
        <v>60415.520000000019</v>
      </c>
      <c r="H15" s="46">
        <f>'[2]BOI#3'!$E124</f>
        <v>337411.12</v>
      </c>
      <c r="I15" s="46">
        <v>242624.57</v>
      </c>
      <c r="J15" s="47">
        <f t="shared" si="31"/>
        <v>94786.549999999988</v>
      </c>
      <c r="K15" s="46">
        <f>'[2]BOI#3'!$F124</f>
        <v>324573.73</v>
      </c>
      <c r="L15" s="46">
        <v>270331.96000000002</v>
      </c>
      <c r="M15" s="48">
        <f t="shared" si="32"/>
        <v>54241.76999999996</v>
      </c>
      <c r="N15" s="190">
        <f t="shared" si="33"/>
        <v>987408.28</v>
      </c>
      <c r="O15" s="129">
        <f t="shared" si="33"/>
        <v>777964.44</v>
      </c>
      <c r="P15" s="61">
        <f t="shared" si="34"/>
        <v>209443.84000000008</v>
      </c>
      <c r="Q15" s="46">
        <f>'[2]BOI#3'!$H124</f>
        <v>303602.2</v>
      </c>
      <c r="R15" s="46">
        <v>371550.23</v>
      </c>
      <c r="S15" s="47">
        <f t="shared" si="35"/>
        <v>-67948.02999999997</v>
      </c>
      <c r="T15" s="46">
        <f>'[2]BOI#3'!$I124</f>
        <v>314559.65000000002</v>
      </c>
      <c r="U15" s="46"/>
      <c r="V15" s="47">
        <f t="shared" si="36"/>
        <v>314559.65000000002</v>
      </c>
      <c r="W15" s="46">
        <f>'[2]BOI#3'!$J124</f>
        <v>293020.46999999997</v>
      </c>
      <c r="X15" s="46"/>
      <c r="Y15" s="48">
        <f t="shared" si="37"/>
        <v>293020.46999999997</v>
      </c>
      <c r="Z15" s="190">
        <f t="shared" si="38"/>
        <v>911182.32000000007</v>
      </c>
      <c r="AA15" s="200">
        <f t="shared" si="38"/>
        <v>371550.23</v>
      </c>
      <c r="AB15" s="61">
        <f t="shared" si="39"/>
        <v>539632.09000000008</v>
      </c>
      <c r="AC15" s="204">
        <f t="shared" si="40"/>
        <v>1898590.5999999999</v>
      </c>
      <c r="AD15" s="133">
        <f t="shared" si="40"/>
        <v>1149514.67</v>
      </c>
      <c r="AE15" s="311">
        <f t="shared" si="41"/>
        <v>749075.92999999993</v>
      </c>
      <c r="AF15" s="297">
        <f>'[2]BOI#3'!$L124</f>
        <v>329616.8</v>
      </c>
      <c r="AG15" s="46"/>
      <c r="AH15" s="50">
        <f t="shared" si="13"/>
        <v>329616.8</v>
      </c>
      <c r="AI15" s="46">
        <f>'[2]BOI#3'!$M124</f>
        <v>331128.77</v>
      </c>
      <c r="AJ15" s="46"/>
      <c r="AK15" s="50">
        <f t="shared" si="14"/>
        <v>331128.77</v>
      </c>
      <c r="AL15" s="46">
        <f>'[2]BOI#3'!$N124</f>
        <v>368265.68</v>
      </c>
      <c r="AM15" s="46"/>
      <c r="AN15" s="48">
        <f t="shared" si="15"/>
        <v>368265.68</v>
      </c>
      <c r="AO15" s="190">
        <f t="shared" si="16"/>
        <v>1029011.25</v>
      </c>
      <c r="AP15" s="129">
        <f t="shared" si="16"/>
        <v>0</v>
      </c>
      <c r="AQ15" s="61">
        <f t="shared" si="17"/>
        <v>1029011.25</v>
      </c>
      <c r="AR15" s="46">
        <f>'[2]BOI#3'!$P124</f>
        <v>258858.86</v>
      </c>
      <c r="AS15" s="46"/>
      <c r="AT15" s="47">
        <f t="shared" si="18"/>
        <v>258858.86</v>
      </c>
      <c r="AU15" s="46">
        <f>'[2]BOI#3'!$Q124</f>
        <v>259718.55</v>
      </c>
      <c r="AV15" s="46"/>
      <c r="AW15" s="47">
        <f t="shared" si="19"/>
        <v>259718.55</v>
      </c>
      <c r="AX15" s="46">
        <f>'[2]BOI#3'!$R124</f>
        <v>273781.15000000002</v>
      </c>
      <c r="AY15" s="46"/>
      <c r="AZ15" s="50">
        <f t="shared" si="20"/>
        <v>273781.15000000002</v>
      </c>
      <c r="BA15" s="190">
        <f t="shared" si="21"/>
        <v>792358.56</v>
      </c>
      <c r="BB15" s="200">
        <f t="shared" si="22"/>
        <v>0</v>
      </c>
      <c r="BC15" s="222">
        <f t="shared" si="23"/>
        <v>792358.56</v>
      </c>
      <c r="BD15" s="204">
        <f t="shared" si="24"/>
        <v>1821369.81</v>
      </c>
      <c r="BE15" s="217">
        <f t="shared" si="25"/>
        <v>0</v>
      </c>
      <c r="BF15" s="225">
        <f t="shared" si="26"/>
        <v>1821369.81</v>
      </c>
      <c r="BG15" s="204">
        <f t="shared" si="27"/>
        <v>3719960.41</v>
      </c>
      <c r="BH15" s="133">
        <f t="shared" si="28"/>
        <v>1149514.67</v>
      </c>
      <c r="BI15" s="225">
        <f t="shared" si="29"/>
        <v>2570445.7400000002</v>
      </c>
      <c r="BJ15" s="290"/>
      <c r="BK15" s="45">
        <f>VLOOKUP($B15,Test!$A$5:$H$58,7,0)</f>
        <v>293497.3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'[2]BOI#3'!$D125</f>
        <v>31983.885059210526</v>
      </c>
      <c r="F16" s="46">
        <v>28689.87</v>
      </c>
      <c r="G16" s="47">
        <f t="shared" si="30"/>
        <v>3294.0150592105274</v>
      </c>
      <c r="H16" s="46">
        <f>'[2]BOI#3'!$E125</f>
        <v>31558.64899076517</v>
      </c>
      <c r="I16" s="46">
        <v>27216.51</v>
      </c>
      <c r="J16" s="47">
        <f t="shared" si="31"/>
        <v>4342.1389907651719</v>
      </c>
      <c r="K16" s="46">
        <f>'[2]BOI#3'!$F125</f>
        <v>32925.053645769935</v>
      </c>
      <c r="L16" s="46">
        <v>26717.5</v>
      </c>
      <c r="M16" s="48">
        <f t="shared" si="32"/>
        <v>6207.5536457699345</v>
      </c>
      <c r="N16" s="190">
        <f t="shared" si="33"/>
        <v>96467.587695745635</v>
      </c>
      <c r="O16" s="129">
        <f t="shared" si="33"/>
        <v>82623.88</v>
      </c>
      <c r="P16" s="61">
        <f t="shared" si="34"/>
        <v>13843.70769574563</v>
      </c>
      <c r="Q16" s="46">
        <f>'[2]BOI#3'!$H125</f>
        <v>36786.991737235359</v>
      </c>
      <c r="R16" s="46">
        <v>27054.65</v>
      </c>
      <c r="S16" s="47">
        <f t="shared" si="35"/>
        <v>9732.3417372353579</v>
      </c>
      <c r="T16" s="46">
        <f>'[2]BOI#3'!$I125</f>
        <v>36493.306326002581</v>
      </c>
      <c r="U16" s="46"/>
      <c r="V16" s="47">
        <f t="shared" si="36"/>
        <v>36493.306326002581</v>
      </c>
      <c r="W16" s="46">
        <f>'[2]BOI#3'!$J125</f>
        <v>33871.320507152152</v>
      </c>
      <c r="X16" s="46"/>
      <c r="Y16" s="48">
        <f t="shared" si="37"/>
        <v>33871.320507152152</v>
      </c>
      <c r="Z16" s="190">
        <f t="shared" si="38"/>
        <v>107151.6185703901</v>
      </c>
      <c r="AA16" s="200">
        <f t="shared" si="38"/>
        <v>27054.65</v>
      </c>
      <c r="AB16" s="61">
        <f t="shared" si="39"/>
        <v>80096.968570390105</v>
      </c>
      <c r="AC16" s="204">
        <f t="shared" si="40"/>
        <v>203619.20626613573</v>
      </c>
      <c r="AD16" s="133">
        <f t="shared" si="40"/>
        <v>109678.53</v>
      </c>
      <c r="AE16" s="311">
        <f t="shared" si="41"/>
        <v>93940.676266135735</v>
      </c>
      <c r="AF16" s="297">
        <f>'[2]BOI#3'!$L125</f>
        <v>37032.521714697403</v>
      </c>
      <c r="AG16" s="46"/>
      <c r="AH16" s="50">
        <f t="shared" si="13"/>
        <v>37032.521714697403</v>
      </c>
      <c r="AI16" s="46">
        <f>'[2]BOI#3'!$M125</f>
        <v>36544.558825481079</v>
      </c>
      <c r="AJ16" s="46"/>
      <c r="AK16" s="50">
        <f t="shared" si="14"/>
        <v>36544.558825481079</v>
      </c>
      <c r="AL16" s="46">
        <f>'[2]BOI#3'!$N125</f>
        <v>35642.679648648649</v>
      </c>
      <c r="AM16" s="46"/>
      <c r="AN16" s="48">
        <f t="shared" si="15"/>
        <v>35642.679648648649</v>
      </c>
      <c r="AO16" s="190">
        <f t="shared" si="16"/>
        <v>109219.76018882715</v>
      </c>
      <c r="AP16" s="129">
        <f t="shared" si="16"/>
        <v>0</v>
      </c>
      <c r="AQ16" s="61">
        <f t="shared" si="17"/>
        <v>109219.76018882715</v>
      </c>
      <c r="AR16" s="46">
        <f>'[2]BOI#3'!$P125</f>
        <v>37747.526579292273</v>
      </c>
      <c r="AS16" s="46"/>
      <c r="AT16" s="47">
        <f t="shared" si="18"/>
        <v>37747.526579292273</v>
      </c>
      <c r="AU16" s="46">
        <f>'[2]BOI#3'!$Q125</f>
        <v>37529.967036535862</v>
      </c>
      <c r="AV16" s="46"/>
      <c r="AW16" s="47">
        <f t="shared" si="19"/>
        <v>37529.967036535862</v>
      </c>
      <c r="AX16" s="46">
        <f>'[2]BOI#3'!$R125</f>
        <v>35364.407701908953</v>
      </c>
      <c r="AY16" s="46"/>
      <c r="AZ16" s="50">
        <f t="shared" si="20"/>
        <v>35364.407701908953</v>
      </c>
      <c r="BA16" s="190">
        <f t="shared" si="21"/>
        <v>110641.90131773709</v>
      </c>
      <c r="BB16" s="200">
        <f t="shared" si="22"/>
        <v>0</v>
      </c>
      <c r="BC16" s="222">
        <f t="shared" si="23"/>
        <v>110641.90131773709</v>
      </c>
      <c r="BD16" s="204">
        <f t="shared" si="24"/>
        <v>219861.66150656424</v>
      </c>
      <c r="BE16" s="217">
        <f t="shared" si="25"/>
        <v>0</v>
      </c>
      <c r="BF16" s="225">
        <f t="shared" si="26"/>
        <v>219861.66150656424</v>
      </c>
      <c r="BG16" s="204">
        <f t="shared" si="27"/>
        <v>423480.86777269997</v>
      </c>
      <c r="BH16" s="133">
        <f t="shared" si="28"/>
        <v>109678.53</v>
      </c>
      <c r="BI16" s="225">
        <f t="shared" si="29"/>
        <v>313802.3377727</v>
      </c>
      <c r="BJ16" s="290"/>
      <c r="BK16" s="45">
        <f>VLOOKUP($B16,Test!$A$5:$H$58,7,0)</f>
        <v>30793.23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'[2]BOI#3'!$D126</f>
        <v>0</v>
      </c>
      <c r="F17" s="46"/>
      <c r="G17" s="47">
        <f t="shared" si="30"/>
        <v>0</v>
      </c>
      <c r="H17" s="46">
        <f>'[2]BOI#3'!$E126</f>
        <v>0</v>
      </c>
      <c r="I17" s="46"/>
      <c r="J17" s="47">
        <f t="shared" si="31"/>
        <v>0</v>
      </c>
      <c r="K17" s="46">
        <f>'[2]BOI#3'!$F126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'[2]BOI#3'!$H126</f>
        <v>0</v>
      </c>
      <c r="R17" s="46"/>
      <c r="S17" s="47">
        <f t="shared" si="35"/>
        <v>0</v>
      </c>
      <c r="T17" s="46">
        <f>'[2]BOI#3'!$I126</f>
        <v>0</v>
      </c>
      <c r="U17" s="46"/>
      <c r="V17" s="47">
        <f t="shared" si="36"/>
        <v>0</v>
      </c>
      <c r="W17" s="46">
        <f>'[2]BOI#3'!$J126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'[2]BOI#3'!$L126</f>
        <v>0</v>
      </c>
      <c r="AG17" s="46"/>
      <c r="AH17" s="50">
        <f t="shared" si="13"/>
        <v>0</v>
      </c>
      <c r="AI17" s="46">
        <f>'[2]BOI#3'!$M126</f>
        <v>0</v>
      </c>
      <c r="AJ17" s="46"/>
      <c r="AK17" s="50">
        <f t="shared" si="14"/>
        <v>0</v>
      </c>
      <c r="AL17" s="46">
        <f>'[2]BOI#3'!$N126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'[2]BOI#3'!$P126</f>
        <v>0</v>
      </c>
      <c r="AS17" s="46"/>
      <c r="AT17" s="47">
        <f t="shared" si="18"/>
        <v>0</v>
      </c>
      <c r="AU17" s="46">
        <f>'[2]BOI#3'!$Q126</f>
        <v>0</v>
      </c>
      <c r="AV17" s="46"/>
      <c r="AW17" s="47">
        <f t="shared" si="19"/>
        <v>0</v>
      </c>
      <c r="AX17" s="46">
        <f>'[2]BOI#3'!$R126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VLOOKUP($B17,Test!$A$5:$H$58,7,0)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'[2]BOI#3'!$D127</f>
        <v>14790</v>
      </c>
      <c r="F18" s="46">
        <v>23526.9</v>
      </c>
      <c r="G18" s="47">
        <f t="shared" si="30"/>
        <v>-8736.9000000000015</v>
      </c>
      <c r="H18" s="46">
        <f>'[2]BOI#3'!$E127</f>
        <v>15083</v>
      </c>
      <c r="I18" s="46">
        <v>13976.95</v>
      </c>
      <c r="J18" s="47">
        <f t="shared" si="31"/>
        <v>1106.0499999999993</v>
      </c>
      <c r="K18" s="46">
        <f>'[2]BOI#3'!$F127</f>
        <v>14904</v>
      </c>
      <c r="L18" s="46">
        <v>13202.79</v>
      </c>
      <c r="M18" s="48">
        <f t="shared" si="32"/>
        <v>1701.2099999999991</v>
      </c>
      <c r="N18" s="190">
        <f t="shared" si="33"/>
        <v>44777</v>
      </c>
      <c r="O18" s="129">
        <f t="shared" si="33"/>
        <v>50706.640000000007</v>
      </c>
      <c r="P18" s="61">
        <f t="shared" si="34"/>
        <v>-5929.6400000000067</v>
      </c>
      <c r="Q18" s="46">
        <f>'[2]BOI#3'!$H127</f>
        <v>14200</v>
      </c>
      <c r="R18" s="46">
        <v>26613.68</v>
      </c>
      <c r="S18" s="47">
        <f t="shared" si="35"/>
        <v>-12413.68</v>
      </c>
      <c r="T18" s="46">
        <f>'[2]BOI#3'!$I127</f>
        <v>14200</v>
      </c>
      <c r="U18" s="46"/>
      <c r="V18" s="47">
        <f t="shared" si="36"/>
        <v>14200</v>
      </c>
      <c r="W18" s="46">
        <f>'[2]BOI#3'!$J127</f>
        <v>12312</v>
      </c>
      <c r="X18" s="46"/>
      <c r="Y18" s="48">
        <f t="shared" si="37"/>
        <v>12312</v>
      </c>
      <c r="Z18" s="190">
        <f t="shared" si="38"/>
        <v>40712</v>
      </c>
      <c r="AA18" s="200">
        <f t="shared" si="38"/>
        <v>26613.68</v>
      </c>
      <c r="AB18" s="61">
        <f t="shared" si="39"/>
        <v>14098.32</v>
      </c>
      <c r="AC18" s="204">
        <f t="shared" si="40"/>
        <v>85489</v>
      </c>
      <c r="AD18" s="133">
        <f t="shared" si="40"/>
        <v>77320.320000000007</v>
      </c>
      <c r="AE18" s="311">
        <f t="shared" si="41"/>
        <v>8168.679999999993</v>
      </c>
      <c r="AF18" s="297">
        <f>'[2]BOI#3'!$L127</f>
        <v>14645</v>
      </c>
      <c r="AG18" s="46"/>
      <c r="AH18" s="50">
        <f t="shared" si="13"/>
        <v>14645</v>
      </c>
      <c r="AI18" s="46">
        <f>'[2]BOI#3'!$M127</f>
        <v>14634</v>
      </c>
      <c r="AJ18" s="46"/>
      <c r="AK18" s="50">
        <f t="shared" si="14"/>
        <v>14634</v>
      </c>
      <c r="AL18" s="46">
        <f>'[2]BOI#3'!$N127</f>
        <v>15544</v>
      </c>
      <c r="AM18" s="46"/>
      <c r="AN18" s="48">
        <f t="shared" si="15"/>
        <v>15544</v>
      </c>
      <c r="AO18" s="190">
        <f t="shared" si="16"/>
        <v>44823</v>
      </c>
      <c r="AP18" s="129">
        <f t="shared" si="16"/>
        <v>0</v>
      </c>
      <c r="AQ18" s="61">
        <f t="shared" si="17"/>
        <v>44823</v>
      </c>
      <c r="AR18" s="46">
        <f>'[2]BOI#3'!$P127</f>
        <v>12880</v>
      </c>
      <c r="AS18" s="46"/>
      <c r="AT18" s="47">
        <f t="shared" si="18"/>
        <v>12880</v>
      </c>
      <c r="AU18" s="46">
        <f>'[2]BOI#3'!$Q127</f>
        <v>12880</v>
      </c>
      <c r="AV18" s="46"/>
      <c r="AW18" s="47">
        <f t="shared" si="19"/>
        <v>12880</v>
      </c>
      <c r="AX18" s="46">
        <f>'[2]BOI#3'!$R127</f>
        <v>12421</v>
      </c>
      <c r="AY18" s="46"/>
      <c r="AZ18" s="50">
        <f t="shared" si="20"/>
        <v>12421</v>
      </c>
      <c r="BA18" s="190">
        <f t="shared" si="21"/>
        <v>38181</v>
      </c>
      <c r="BB18" s="200">
        <f t="shared" si="22"/>
        <v>0</v>
      </c>
      <c r="BC18" s="222">
        <f t="shared" si="23"/>
        <v>38181</v>
      </c>
      <c r="BD18" s="204">
        <f t="shared" si="24"/>
        <v>83004</v>
      </c>
      <c r="BE18" s="217">
        <f t="shared" si="25"/>
        <v>0</v>
      </c>
      <c r="BF18" s="225">
        <f t="shared" si="26"/>
        <v>83004</v>
      </c>
      <c r="BG18" s="204">
        <f t="shared" si="27"/>
        <v>168493</v>
      </c>
      <c r="BH18" s="133">
        <f t="shared" si="28"/>
        <v>77320.320000000007</v>
      </c>
      <c r="BI18" s="225">
        <f t="shared" si="29"/>
        <v>91172.68</v>
      </c>
      <c r="BJ18" s="290"/>
      <c r="BK18" s="45">
        <f>VLOOKUP($B18,Test!$A$5:$H$58,7,0)</f>
        <v>15972.97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'[2]BOI#3'!$D128</f>
        <v>37786.14</v>
      </c>
      <c r="F19" s="46">
        <v>6840.94</v>
      </c>
      <c r="G19" s="47">
        <f t="shared" si="30"/>
        <v>30945.200000000001</v>
      </c>
      <c r="H19" s="46">
        <f>'[2]BOI#3'!$E128</f>
        <v>30473.88</v>
      </c>
      <c r="I19" s="46">
        <v>5779.98</v>
      </c>
      <c r="J19" s="47">
        <f t="shared" si="31"/>
        <v>24693.9</v>
      </c>
      <c r="K19" s="46">
        <f>'[2]BOI#3'!$F128</f>
        <v>33538.53</v>
      </c>
      <c r="L19" s="46">
        <v>1597.68</v>
      </c>
      <c r="M19" s="48">
        <f t="shared" si="32"/>
        <v>31940.85</v>
      </c>
      <c r="N19" s="190">
        <f t="shared" si="33"/>
        <v>101798.55</v>
      </c>
      <c r="O19" s="129">
        <f t="shared" si="33"/>
        <v>14218.599999999999</v>
      </c>
      <c r="P19" s="61">
        <f t="shared" si="34"/>
        <v>87579.950000000012</v>
      </c>
      <c r="Q19" s="46">
        <f>'[2]BOI#3'!$H128</f>
        <v>34810.81</v>
      </c>
      <c r="R19" s="46">
        <v>12622.85</v>
      </c>
      <c r="S19" s="47">
        <f t="shared" si="35"/>
        <v>22187.96</v>
      </c>
      <c r="T19" s="46">
        <f>'[2]BOI#3'!$I128</f>
        <v>34306.31</v>
      </c>
      <c r="U19" s="46"/>
      <c r="V19" s="47">
        <f t="shared" si="36"/>
        <v>34306.31</v>
      </c>
      <c r="W19" s="46">
        <f>'[2]BOI#3'!$J128</f>
        <v>35646.28</v>
      </c>
      <c r="X19" s="46"/>
      <c r="Y19" s="48">
        <f t="shared" si="37"/>
        <v>35646.28</v>
      </c>
      <c r="Z19" s="190">
        <f t="shared" si="38"/>
        <v>104763.4</v>
      </c>
      <c r="AA19" s="200">
        <f t="shared" si="38"/>
        <v>12622.85</v>
      </c>
      <c r="AB19" s="61">
        <f t="shared" si="39"/>
        <v>92140.549999999988</v>
      </c>
      <c r="AC19" s="204">
        <f t="shared" si="40"/>
        <v>206561.94999999998</v>
      </c>
      <c r="AD19" s="133">
        <f t="shared" si="40"/>
        <v>26841.449999999997</v>
      </c>
      <c r="AE19" s="311">
        <f t="shared" si="41"/>
        <v>179720.5</v>
      </c>
      <c r="AF19" s="297">
        <f>'[2]BOI#3'!$L128</f>
        <v>39387.870000000003</v>
      </c>
      <c r="AG19" s="46"/>
      <c r="AH19" s="50">
        <f t="shared" si="13"/>
        <v>39387.870000000003</v>
      </c>
      <c r="AI19" s="46">
        <f>'[2]BOI#3'!$M128</f>
        <v>41566.36</v>
      </c>
      <c r="AJ19" s="46"/>
      <c r="AK19" s="50">
        <f t="shared" si="14"/>
        <v>41566.36</v>
      </c>
      <c r="AL19" s="46">
        <f>'[2]BOI#3'!$N128</f>
        <v>39318.18</v>
      </c>
      <c r="AM19" s="46"/>
      <c r="AN19" s="48">
        <f t="shared" si="15"/>
        <v>39318.18</v>
      </c>
      <c r="AO19" s="190">
        <f t="shared" si="16"/>
        <v>120272.41</v>
      </c>
      <c r="AP19" s="129">
        <f t="shared" si="16"/>
        <v>0</v>
      </c>
      <c r="AQ19" s="61">
        <f t="shared" si="17"/>
        <v>120272.41</v>
      </c>
      <c r="AR19" s="46">
        <f>'[2]BOI#3'!$P128</f>
        <v>77005.62</v>
      </c>
      <c r="AS19" s="46"/>
      <c r="AT19" s="47">
        <f t="shared" si="18"/>
        <v>77005.62</v>
      </c>
      <c r="AU19" s="46">
        <f>'[2]BOI#3'!$Q128</f>
        <v>32578.65</v>
      </c>
      <c r="AV19" s="46"/>
      <c r="AW19" s="47">
        <f t="shared" si="19"/>
        <v>32578.65</v>
      </c>
      <c r="AX19" s="46">
        <f>'[2]BOI#3'!$R128</f>
        <v>28035.53</v>
      </c>
      <c r="AY19" s="46"/>
      <c r="AZ19" s="50">
        <f t="shared" si="20"/>
        <v>28035.53</v>
      </c>
      <c r="BA19" s="190">
        <f t="shared" si="21"/>
        <v>137619.79999999999</v>
      </c>
      <c r="BB19" s="200">
        <f t="shared" si="22"/>
        <v>0</v>
      </c>
      <c r="BC19" s="222">
        <f t="shared" si="23"/>
        <v>137619.79999999999</v>
      </c>
      <c r="BD19" s="204">
        <f t="shared" si="24"/>
        <v>257892.21</v>
      </c>
      <c r="BE19" s="217">
        <f t="shared" si="25"/>
        <v>0</v>
      </c>
      <c r="BF19" s="225">
        <f t="shared" si="26"/>
        <v>257892.21</v>
      </c>
      <c r="BG19" s="204">
        <f t="shared" si="27"/>
        <v>464454.16</v>
      </c>
      <c r="BH19" s="133">
        <f t="shared" si="28"/>
        <v>26841.449999999997</v>
      </c>
      <c r="BI19" s="225">
        <f t="shared" si="29"/>
        <v>437612.70999999996</v>
      </c>
      <c r="BJ19" s="290"/>
      <c r="BK19" s="45">
        <f>VLOOKUP($B19,Test!$A$5:$H$58,7,0)</f>
        <v>19756.8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'[2]BOI#3'!$D129</f>
        <v>0</v>
      </c>
      <c r="F20" s="46">
        <v>0</v>
      </c>
      <c r="G20" s="47">
        <f t="shared" si="30"/>
        <v>0</v>
      </c>
      <c r="H20" s="46">
        <f>'[2]BOI#3'!$E129</f>
        <v>0</v>
      </c>
      <c r="I20" s="46">
        <v>0</v>
      </c>
      <c r="J20" s="47">
        <f t="shared" si="31"/>
        <v>0</v>
      </c>
      <c r="K20" s="46">
        <f>'[2]BOI#3'!$F129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'[2]BOI#3'!$H129</f>
        <v>0</v>
      </c>
      <c r="R20" s="46">
        <v>0</v>
      </c>
      <c r="S20" s="47">
        <f t="shared" si="35"/>
        <v>0</v>
      </c>
      <c r="T20" s="46">
        <f>'[2]BOI#3'!$I129</f>
        <v>0</v>
      </c>
      <c r="U20" s="46"/>
      <c r="V20" s="47">
        <f t="shared" si="36"/>
        <v>0</v>
      </c>
      <c r="W20" s="46">
        <f>'[2]BOI#3'!$J129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'[2]BOI#3'!$L129</f>
        <v>0</v>
      </c>
      <c r="AG20" s="46"/>
      <c r="AH20" s="50">
        <f t="shared" si="13"/>
        <v>0</v>
      </c>
      <c r="AI20" s="46">
        <f>'[2]BOI#3'!$M129</f>
        <v>0</v>
      </c>
      <c r="AJ20" s="46"/>
      <c r="AK20" s="50">
        <f t="shared" si="14"/>
        <v>0</v>
      </c>
      <c r="AL20" s="46">
        <f>'[2]BOI#3'!$N129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'[2]BOI#3'!$P129</f>
        <v>0</v>
      </c>
      <c r="AS20" s="46"/>
      <c r="AT20" s="47">
        <f t="shared" si="18"/>
        <v>0</v>
      </c>
      <c r="AU20" s="46">
        <f>'[2]BOI#3'!$Q129</f>
        <v>0</v>
      </c>
      <c r="AV20" s="46"/>
      <c r="AW20" s="47">
        <f t="shared" si="19"/>
        <v>0</v>
      </c>
      <c r="AX20" s="46">
        <f>'[2]BOI#3'!$R129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VLOOKUP($B20,Test!$A$5:$H$58,7,0)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'[2]BOI#3'!$D130</f>
        <v>0</v>
      </c>
      <c r="F21" s="46"/>
      <c r="G21" s="47">
        <f t="shared" si="30"/>
        <v>0</v>
      </c>
      <c r="H21" s="46">
        <f>'[2]BOI#3'!$E130</f>
        <v>0</v>
      </c>
      <c r="I21" s="46"/>
      <c r="J21" s="47">
        <f t="shared" si="31"/>
        <v>0</v>
      </c>
      <c r="K21" s="46">
        <f>'[2]BOI#3'!$F130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'[2]BOI#3'!$H130</f>
        <v>0</v>
      </c>
      <c r="R21" s="46"/>
      <c r="S21" s="47">
        <f t="shared" si="35"/>
        <v>0</v>
      </c>
      <c r="T21" s="46">
        <f>'[2]BOI#3'!$I130</f>
        <v>0</v>
      </c>
      <c r="U21" s="46"/>
      <c r="V21" s="47">
        <f t="shared" si="36"/>
        <v>0</v>
      </c>
      <c r="W21" s="46">
        <f>'[2]BOI#3'!$J130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'[2]BOI#3'!$L130</f>
        <v>0</v>
      </c>
      <c r="AG21" s="46"/>
      <c r="AH21" s="50">
        <f t="shared" si="13"/>
        <v>0</v>
      </c>
      <c r="AI21" s="46">
        <f>'[2]BOI#3'!$M130</f>
        <v>0</v>
      </c>
      <c r="AJ21" s="46"/>
      <c r="AK21" s="50">
        <f t="shared" si="14"/>
        <v>0</v>
      </c>
      <c r="AL21" s="46">
        <f>'[2]BOI#3'!$N130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'[2]BOI#3'!$P130</f>
        <v>0</v>
      </c>
      <c r="AS21" s="46"/>
      <c r="AT21" s="47">
        <f t="shared" si="18"/>
        <v>0</v>
      </c>
      <c r="AU21" s="46">
        <f>'[2]BOI#3'!$Q130</f>
        <v>0</v>
      </c>
      <c r="AV21" s="46"/>
      <c r="AW21" s="47">
        <f t="shared" si="19"/>
        <v>0</v>
      </c>
      <c r="AX21" s="46">
        <f>'[2]BOI#3'!$R130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VLOOKUP($B21,Test!$A$5:$H$58,7,0)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'[2]BOI#3'!$D131</f>
        <v>0</v>
      </c>
      <c r="F22" s="46"/>
      <c r="G22" s="47">
        <f t="shared" si="30"/>
        <v>0</v>
      </c>
      <c r="H22" s="46">
        <f>'[2]BOI#3'!$E131</f>
        <v>0</v>
      </c>
      <c r="I22" s="46"/>
      <c r="J22" s="47">
        <f t="shared" si="31"/>
        <v>0</v>
      </c>
      <c r="K22" s="46">
        <f>'[2]BOI#3'!$F131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'[2]BOI#3'!$H131</f>
        <v>0</v>
      </c>
      <c r="R22" s="46"/>
      <c r="S22" s="47">
        <f t="shared" si="35"/>
        <v>0</v>
      </c>
      <c r="T22" s="46">
        <f>'[2]BOI#3'!$I131</f>
        <v>0</v>
      </c>
      <c r="U22" s="46"/>
      <c r="V22" s="47">
        <f t="shared" si="36"/>
        <v>0</v>
      </c>
      <c r="W22" s="46">
        <f>'[2]BOI#3'!$J131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'[2]BOI#3'!$L131</f>
        <v>0</v>
      </c>
      <c r="AG22" s="46"/>
      <c r="AH22" s="50">
        <f t="shared" si="13"/>
        <v>0</v>
      </c>
      <c r="AI22" s="46">
        <f>'[2]BOI#3'!$M131</f>
        <v>0</v>
      </c>
      <c r="AJ22" s="46"/>
      <c r="AK22" s="50">
        <f t="shared" si="14"/>
        <v>0</v>
      </c>
      <c r="AL22" s="46">
        <f>'[2]BOI#3'!$N131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'[2]BOI#3'!$P131</f>
        <v>0</v>
      </c>
      <c r="AS22" s="46"/>
      <c r="AT22" s="47">
        <f t="shared" si="18"/>
        <v>0</v>
      </c>
      <c r="AU22" s="46">
        <f>'[2]BOI#3'!$Q131</f>
        <v>0</v>
      </c>
      <c r="AV22" s="46"/>
      <c r="AW22" s="47">
        <f t="shared" si="19"/>
        <v>0</v>
      </c>
      <c r="AX22" s="46">
        <f>'[2]BOI#3'!$R131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VLOOKUP($B22,Test!$A$5:$H$58,7,0)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'[2]BOI#3'!$D132</f>
        <v>48170.18</v>
      </c>
      <c r="F23" s="46">
        <v>42287.43</v>
      </c>
      <c r="G23" s="47">
        <f>+E23-F23</f>
        <v>5882.75</v>
      </c>
      <c r="H23" s="46">
        <f>'[2]BOI#3'!$E132</f>
        <v>51426.33</v>
      </c>
      <c r="I23" s="46">
        <v>28044.51</v>
      </c>
      <c r="J23" s="47">
        <f t="shared" si="31"/>
        <v>23381.820000000003</v>
      </c>
      <c r="K23" s="46">
        <f>'[2]BOI#3'!$F132</f>
        <v>47189.14</v>
      </c>
      <c r="L23" s="46">
        <v>39277.75</v>
      </c>
      <c r="M23" s="48">
        <f t="shared" si="32"/>
        <v>7911.3899999999994</v>
      </c>
      <c r="N23" s="190">
        <f t="shared" si="33"/>
        <v>146785.65000000002</v>
      </c>
      <c r="O23" s="129">
        <f t="shared" si="33"/>
        <v>109609.69</v>
      </c>
      <c r="P23" s="61">
        <f t="shared" si="34"/>
        <v>37175.960000000021</v>
      </c>
      <c r="Q23" s="46">
        <f>'[2]BOI#3'!$H132</f>
        <v>41369.370000000003</v>
      </c>
      <c r="R23" s="46">
        <v>89559.14</v>
      </c>
      <c r="S23" s="47">
        <f t="shared" si="35"/>
        <v>-48189.77</v>
      </c>
      <c r="T23" s="46">
        <f>'[2]BOI#3'!$I132</f>
        <v>41538.160000000003</v>
      </c>
      <c r="U23" s="46"/>
      <c r="V23" s="47">
        <f t="shared" si="36"/>
        <v>41538.160000000003</v>
      </c>
      <c r="W23" s="46">
        <f>'[2]BOI#3'!$J132</f>
        <v>43494.68</v>
      </c>
      <c r="X23" s="46"/>
      <c r="Y23" s="48">
        <f t="shared" si="37"/>
        <v>43494.68</v>
      </c>
      <c r="Z23" s="190">
        <f t="shared" si="38"/>
        <v>126402.20999999999</v>
      </c>
      <c r="AA23" s="200">
        <f t="shared" si="38"/>
        <v>89559.14</v>
      </c>
      <c r="AB23" s="61">
        <f t="shared" si="39"/>
        <v>36843.069999999992</v>
      </c>
      <c r="AC23" s="204">
        <f t="shared" si="40"/>
        <v>273187.86000000004</v>
      </c>
      <c r="AD23" s="133">
        <f t="shared" si="40"/>
        <v>199168.83000000002</v>
      </c>
      <c r="AE23" s="311">
        <f t="shared" si="41"/>
        <v>74019.030000000028</v>
      </c>
      <c r="AF23" s="297">
        <f>'[2]BOI#3'!$L132</f>
        <v>44659.040000000001</v>
      </c>
      <c r="AG23" s="46"/>
      <c r="AH23" s="50">
        <f t="shared" si="13"/>
        <v>44659.040000000001</v>
      </c>
      <c r="AI23" s="46">
        <f>'[2]BOI#3'!$M132</f>
        <v>44659.040000000001</v>
      </c>
      <c r="AJ23" s="46"/>
      <c r="AK23" s="50">
        <f t="shared" si="14"/>
        <v>44659.040000000001</v>
      </c>
      <c r="AL23" s="46">
        <f>'[2]BOI#3'!$N132</f>
        <v>56940.18</v>
      </c>
      <c r="AM23" s="46"/>
      <c r="AN23" s="48">
        <f t="shared" si="15"/>
        <v>56940.18</v>
      </c>
      <c r="AO23" s="190">
        <f t="shared" si="16"/>
        <v>146258.26</v>
      </c>
      <c r="AP23" s="129">
        <f t="shared" si="16"/>
        <v>0</v>
      </c>
      <c r="AQ23" s="61">
        <f t="shared" si="17"/>
        <v>146258.26</v>
      </c>
      <c r="AR23" s="46">
        <f>'[2]BOI#3'!$P132</f>
        <v>38696.629999999997</v>
      </c>
      <c r="AS23" s="46"/>
      <c r="AT23" s="47">
        <f t="shared" si="18"/>
        <v>38696.629999999997</v>
      </c>
      <c r="AU23" s="46">
        <f>'[2]BOI#3'!$Q132</f>
        <v>38696.629999999997</v>
      </c>
      <c r="AV23" s="46"/>
      <c r="AW23" s="47">
        <f t="shared" si="19"/>
        <v>38696.629999999997</v>
      </c>
      <c r="AX23" s="46">
        <f>'[2]BOI#3'!$R132</f>
        <v>40791.879999999997</v>
      </c>
      <c r="AY23" s="46"/>
      <c r="AZ23" s="50">
        <f t="shared" si="20"/>
        <v>40791.879999999997</v>
      </c>
      <c r="BA23" s="190">
        <f t="shared" si="21"/>
        <v>118185.13999999998</v>
      </c>
      <c r="BB23" s="200">
        <f t="shared" si="22"/>
        <v>0</v>
      </c>
      <c r="BC23" s="222">
        <f t="shared" si="23"/>
        <v>118185.13999999998</v>
      </c>
      <c r="BD23" s="204">
        <f t="shared" si="24"/>
        <v>264443.40000000002</v>
      </c>
      <c r="BE23" s="217">
        <f t="shared" si="25"/>
        <v>0</v>
      </c>
      <c r="BF23" s="225">
        <f t="shared" si="26"/>
        <v>264443.40000000002</v>
      </c>
      <c r="BG23" s="204">
        <f t="shared" si="27"/>
        <v>537631.26</v>
      </c>
      <c r="BH23" s="133">
        <f t="shared" si="28"/>
        <v>199168.83000000002</v>
      </c>
      <c r="BI23" s="225">
        <f t="shared" si="29"/>
        <v>338462.43</v>
      </c>
      <c r="BJ23" s="290"/>
      <c r="BK23" s="45">
        <f>VLOOKUP($B23,Test!$A$5:$H$58,7,0)</f>
        <v>22510.82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'[2]BOI#3'!$D133</f>
        <v>0</v>
      </c>
      <c r="F24" s="46"/>
      <c r="G24" s="47">
        <f t="shared" ref="G24:G52" si="43">+E24-F24</f>
        <v>0</v>
      </c>
      <c r="H24" s="46">
        <f>'[2]BOI#3'!$E133</f>
        <v>0</v>
      </c>
      <c r="I24" s="46"/>
      <c r="J24" s="47">
        <f t="shared" si="31"/>
        <v>0</v>
      </c>
      <c r="K24" s="46">
        <f>'[2]BOI#3'!$F133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'[2]BOI#3'!$H133</f>
        <v>0</v>
      </c>
      <c r="R24" s="46"/>
      <c r="S24" s="47">
        <f t="shared" si="35"/>
        <v>0</v>
      </c>
      <c r="T24" s="46">
        <f>'[2]BOI#3'!$I133</f>
        <v>0</v>
      </c>
      <c r="U24" s="46"/>
      <c r="V24" s="47">
        <f t="shared" si="36"/>
        <v>0</v>
      </c>
      <c r="W24" s="46">
        <f>'[2]BOI#3'!$J133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'[2]BOI#3'!$L133</f>
        <v>0</v>
      </c>
      <c r="AG24" s="46"/>
      <c r="AH24" s="50">
        <f t="shared" si="13"/>
        <v>0</v>
      </c>
      <c r="AI24" s="46">
        <f>'[2]BOI#3'!$M133</f>
        <v>0</v>
      </c>
      <c r="AJ24" s="46"/>
      <c r="AK24" s="50">
        <f t="shared" si="14"/>
        <v>0</v>
      </c>
      <c r="AL24" s="46">
        <f>'[2]BOI#3'!$N133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'[2]BOI#3'!$P133</f>
        <v>0</v>
      </c>
      <c r="AS24" s="46"/>
      <c r="AT24" s="47">
        <f t="shared" si="18"/>
        <v>0</v>
      </c>
      <c r="AU24" s="46">
        <f>'[2]BOI#3'!$Q133</f>
        <v>0</v>
      </c>
      <c r="AV24" s="46"/>
      <c r="AW24" s="47">
        <f t="shared" si="19"/>
        <v>0</v>
      </c>
      <c r="AX24" s="46">
        <f>'[2]BOI#3'!$R133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VLOOKUP($B24,Test!$A$5:$H$58,7,0)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'[2]BOI#3'!$D134</f>
        <v>0</v>
      </c>
      <c r="F25" s="46"/>
      <c r="G25" s="47">
        <f t="shared" si="43"/>
        <v>0</v>
      </c>
      <c r="H25" s="46">
        <f>'[2]BOI#3'!$E134</f>
        <v>0</v>
      </c>
      <c r="I25" s="46"/>
      <c r="J25" s="47">
        <f t="shared" si="31"/>
        <v>0</v>
      </c>
      <c r="K25" s="46">
        <f>'[2]BOI#3'!$F134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'[2]BOI#3'!$H134</f>
        <v>0</v>
      </c>
      <c r="R25" s="46"/>
      <c r="S25" s="47">
        <f t="shared" si="35"/>
        <v>0</v>
      </c>
      <c r="T25" s="46">
        <f>'[2]BOI#3'!$I134</f>
        <v>0</v>
      </c>
      <c r="U25" s="46"/>
      <c r="V25" s="47">
        <f t="shared" si="36"/>
        <v>0</v>
      </c>
      <c r="W25" s="46">
        <f>'[2]BOI#3'!$J134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'[2]BOI#3'!$L134</f>
        <v>0</v>
      </c>
      <c r="AG25" s="46"/>
      <c r="AH25" s="50">
        <f t="shared" si="13"/>
        <v>0</v>
      </c>
      <c r="AI25" s="46">
        <f>'[2]BOI#3'!$M134</f>
        <v>0</v>
      </c>
      <c r="AJ25" s="46"/>
      <c r="AK25" s="50">
        <f t="shared" si="14"/>
        <v>0</v>
      </c>
      <c r="AL25" s="46">
        <f>'[2]BOI#3'!$N134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'[2]BOI#3'!$P134</f>
        <v>0</v>
      </c>
      <c r="AS25" s="46"/>
      <c r="AT25" s="47">
        <f t="shared" si="18"/>
        <v>0</v>
      </c>
      <c r="AU25" s="46">
        <f>'[2]BOI#3'!$Q134</f>
        <v>0</v>
      </c>
      <c r="AV25" s="46"/>
      <c r="AW25" s="47">
        <f t="shared" si="19"/>
        <v>0</v>
      </c>
      <c r="AX25" s="46">
        <f>'[2]BOI#3'!$R134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VLOOKUP($B25,Test!$A$5:$H$58,7,0)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'[2]BOI#3'!$D135</f>
        <v>0</v>
      </c>
      <c r="F26" s="46"/>
      <c r="G26" s="47">
        <f t="shared" si="43"/>
        <v>0</v>
      </c>
      <c r="H26" s="46">
        <f>'[2]BOI#3'!$E135</f>
        <v>0</v>
      </c>
      <c r="I26" s="46"/>
      <c r="J26" s="47">
        <f t="shared" si="31"/>
        <v>0</v>
      </c>
      <c r="K26" s="46">
        <f>'[2]BOI#3'!$F135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'[2]BOI#3'!$H135</f>
        <v>0</v>
      </c>
      <c r="R26" s="46"/>
      <c r="S26" s="47">
        <f t="shared" si="35"/>
        <v>0</v>
      </c>
      <c r="T26" s="46">
        <f>'[2]BOI#3'!$I135</f>
        <v>0</v>
      </c>
      <c r="U26" s="46"/>
      <c r="V26" s="47">
        <f t="shared" si="36"/>
        <v>0</v>
      </c>
      <c r="W26" s="46">
        <f>'[2]BOI#3'!$J135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'[2]BOI#3'!$L135</f>
        <v>0</v>
      </c>
      <c r="AG26" s="46"/>
      <c r="AH26" s="50">
        <f t="shared" si="13"/>
        <v>0</v>
      </c>
      <c r="AI26" s="46">
        <f>'[2]BOI#3'!$M135</f>
        <v>0</v>
      </c>
      <c r="AJ26" s="46"/>
      <c r="AK26" s="50">
        <f t="shared" si="14"/>
        <v>0</v>
      </c>
      <c r="AL26" s="46">
        <f>'[2]BOI#3'!$N135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'[2]BOI#3'!$P135</f>
        <v>0</v>
      </c>
      <c r="AS26" s="46"/>
      <c r="AT26" s="47">
        <f t="shared" si="18"/>
        <v>0</v>
      </c>
      <c r="AU26" s="46">
        <f>'[2]BOI#3'!$Q135</f>
        <v>0</v>
      </c>
      <c r="AV26" s="46"/>
      <c r="AW26" s="47">
        <f t="shared" si="19"/>
        <v>0</v>
      </c>
      <c r="AX26" s="46">
        <f>'[2]BOI#3'!$R135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VLOOKUP($B26,Test!$A$5:$H$58,7,0)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'[2]BOI#3'!$D136</f>
        <v>0</v>
      </c>
      <c r="F27" s="46"/>
      <c r="G27" s="47">
        <f t="shared" si="43"/>
        <v>0</v>
      </c>
      <c r="H27" s="46">
        <f>'[2]BOI#3'!$E136</f>
        <v>0</v>
      </c>
      <c r="I27" s="46"/>
      <c r="J27" s="47">
        <f t="shared" si="31"/>
        <v>0</v>
      </c>
      <c r="K27" s="46">
        <f>'[2]BOI#3'!$F136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'[2]BOI#3'!$H136</f>
        <v>0</v>
      </c>
      <c r="R27" s="46"/>
      <c r="S27" s="47">
        <f t="shared" si="35"/>
        <v>0</v>
      </c>
      <c r="T27" s="46">
        <f>'[2]BOI#3'!$I136</f>
        <v>0</v>
      </c>
      <c r="U27" s="46"/>
      <c r="V27" s="47">
        <f t="shared" si="36"/>
        <v>0</v>
      </c>
      <c r="W27" s="46">
        <f>'[2]BOI#3'!$J136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'[2]BOI#3'!$L136</f>
        <v>0</v>
      </c>
      <c r="AG27" s="46"/>
      <c r="AH27" s="50">
        <f t="shared" si="13"/>
        <v>0</v>
      </c>
      <c r="AI27" s="46">
        <f>'[2]BOI#3'!$M136</f>
        <v>0</v>
      </c>
      <c r="AJ27" s="46"/>
      <c r="AK27" s="50">
        <f t="shared" si="14"/>
        <v>0</v>
      </c>
      <c r="AL27" s="46">
        <f>'[2]BOI#3'!$N136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'[2]BOI#3'!$P136</f>
        <v>0</v>
      </c>
      <c r="AS27" s="46"/>
      <c r="AT27" s="47">
        <f t="shared" si="18"/>
        <v>0</v>
      </c>
      <c r="AU27" s="46">
        <f>'[2]BOI#3'!$Q136</f>
        <v>0</v>
      </c>
      <c r="AV27" s="46"/>
      <c r="AW27" s="47">
        <f t="shared" si="19"/>
        <v>0</v>
      </c>
      <c r="AX27" s="46">
        <f>'[2]BOI#3'!$R136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VLOOKUP($B27,Test!$A$5:$H$58,7,0)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'[2]BOI#3'!$D137</f>
        <v>0</v>
      </c>
      <c r="F28" s="46"/>
      <c r="G28" s="47">
        <f t="shared" si="43"/>
        <v>0</v>
      </c>
      <c r="H28" s="46">
        <f>'[2]BOI#3'!$E137</f>
        <v>0</v>
      </c>
      <c r="I28" s="46"/>
      <c r="J28" s="47">
        <f t="shared" si="31"/>
        <v>0</v>
      </c>
      <c r="K28" s="46">
        <f>'[2]BOI#3'!$F137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'[2]BOI#3'!$H137</f>
        <v>0</v>
      </c>
      <c r="R28" s="46"/>
      <c r="S28" s="47">
        <f t="shared" si="35"/>
        <v>0</v>
      </c>
      <c r="T28" s="46">
        <f>'[2]BOI#3'!$I137</f>
        <v>0</v>
      </c>
      <c r="U28" s="46"/>
      <c r="V28" s="47">
        <f t="shared" si="36"/>
        <v>0</v>
      </c>
      <c r="W28" s="46">
        <f>'[2]BOI#3'!$J137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'[2]BOI#3'!$L137</f>
        <v>0</v>
      </c>
      <c r="AG28" s="46"/>
      <c r="AH28" s="50">
        <f t="shared" si="13"/>
        <v>0</v>
      </c>
      <c r="AI28" s="46">
        <f>'[2]BOI#3'!$M137</f>
        <v>0</v>
      </c>
      <c r="AJ28" s="46"/>
      <c r="AK28" s="50">
        <f t="shared" si="14"/>
        <v>0</v>
      </c>
      <c r="AL28" s="46">
        <f>'[2]BOI#3'!$N137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'[2]BOI#3'!$P137</f>
        <v>0</v>
      </c>
      <c r="AS28" s="46"/>
      <c r="AT28" s="47">
        <f t="shared" si="18"/>
        <v>0</v>
      </c>
      <c r="AU28" s="46">
        <f>'[2]BOI#3'!$Q137</f>
        <v>0</v>
      </c>
      <c r="AV28" s="46"/>
      <c r="AW28" s="47">
        <f t="shared" si="19"/>
        <v>0</v>
      </c>
      <c r="AX28" s="46">
        <f>'[2]BOI#3'!$R137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VLOOKUP($B28,Test!$A$5:$H$58,7,0)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'[2]BOI#3'!$D138</f>
        <v>0</v>
      </c>
      <c r="F29" s="46"/>
      <c r="G29" s="47">
        <f t="shared" si="43"/>
        <v>0</v>
      </c>
      <c r="H29" s="46">
        <f>'[2]BOI#3'!$E138</f>
        <v>0</v>
      </c>
      <c r="I29" s="46"/>
      <c r="J29" s="47">
        <f t="shared" si="31"/>
        <v>0</v>
      </c>
      <c r="K29" s="46">
        <f>'[2]BOI#3'!$F138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'[2]BOI#3'!$H138</f>
        <v>0</v>
      </c>
      <c r="R29" s="46"/>
      <c r="S29" s="47">
        <f t="shared" si="35"/>
        <v>0</v>
      </c>
      <c r="T29" s="46">
        <f>'[2]BOI#3'!$I138</f>
        <v>0</v>
      </c>
      <c r="U29" s="46"/>
      <c r="V29" s="47">
        <f t="shared" si="36"/>
        <v>0</v>
      </c>
      <c r="W29" s="46">
        <f>'[2]BOI#3'!$J138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'[2]BOI#3'!$L138</f>
        <v>0</v>
      </c>
      <c r="AG29" s="46"/>
      <c r="AH29" s="50">
        <f t="shared" si="13"/>
        <v>0</v>
      </c>
      <c r="AI29" s="46">
        <f>'[2]BOI#3'!$M138</f>
        <v>0</v>
      </c>
      <c r="AJ29" s="46"/>
      <c r="AK29" s="50">
        <f t="shared" si="14"/>
        <v>0</v>
      </c>
      <c r="AL29" s="46">
        <f>'[2]BOI#3'!$N138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'[2]BOI#3'!$P138</f>
        <v>0</v>
      </c>
      <c r="AS29" s="46"/>
      <c r="AT29" s="47">
        <f t="shared" si="18"/>
        <v>0</v>
      </c>
      <c r="AU29" s="46">
        <f>'[2]BOI#3'!$Q138</f>
        <v>0</v>
      </c>
      <c r="AV29" s="46"/>
      <c r="AW29" s="47">
        <f t="shared" si="19"/>
        <v>0</v>
      </c>
      <c r="AX29" s="46">
        <f>'[2]BOI#3'!$R138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VLOOKUP($B29,Test!$A$5:$H$58,7,0)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'[2]BOI#3'!$D139</f>
        <v>0</v>
      </c>
      <c r="F30" s="46"/>
      <c r="G30" s="47">
        <f t="shared" si="43"/>
        <v>0</v>
      </c>
      <c r="H30" s="46">
        <f>'[2]BOI#3'!$E139</f>
        <v>0</v>
      </c>
      <c r="I30" s="46"/>
      <c r="J30" s="47">
        <f t="shared" si="31"/>
        <v>0</v>
      </c>
      <c r="K30" s="46">
        <f>'[2]BOI#3'!$F139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'[2]BOI#3'!$H139</f>
        <v>0</v>
      </c>
      <c r="R30" s="46"/>
      <c r="S30" s="47">
        <f t="shared" si="35"/>
        <v>0</v>
      </c>
      <c r="T30" s="46">
        <f>'[2]BOI#3'!$I139</f>
        <v>0</v>
      </c>
      <c r="U30" s="46"/>
      <c r="V30" s="47">
        <f t="shared" si="36"/>
        <v>0</v>
      </c>
      <c r="W30" s="46">
        <f>'[2]BOI#3'!$J139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'[2]BOI#3'!$L139</f>
        <v>0</v>
      </c>
      <c r="AG30" s="46"/>
      <c r="AH30" s="50">
        <f t="shared" si="13"/>
        <v>0</v>
      </c>
      <c r="AI30" s="46">
        <f>'[2]BOI#3'!$M139</f>
        <v>0</v>
      </c>
      <c r="AJ30" s="46"/>
      <c r="AK30" s="50">
        <f t="shared" si="14"/>
        <v>0</v>
      </c>
      <c r="AL30" s="46">
        <f>'[2]BOI#3'!$N139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'[2]BOI#3'!$P139</f>
        <v>0</v>
      </c>
      <c r="AS30" s="46"/>
      <c r="AT30" s="47">
        <f t="shared" si="18"/>
        <v>0</v>
      </c>
      <c r="AU30" s="46">
        <f>'[2]BOI#3'!$Q139</f>
        <v>0</v>
      </c>
      <c r="AV30" s="46"/>
      <c r="AW30" s="47">
        <f t="shared" si="19"/>
        <v>0</v>
      </c>
      <c r="AX30" s="46">
        <f>'[2]BOI#3'!$R139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VLOOKUP($B30,Test!$A$5:$H$58,7,0)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'[2]BOI#3'!$D140</f>
        <v>8092</v>
      </c>
      <c r="F31" s="46">
        <v>6576.97</v>
      </c>
      <c r="G31" s="47">
        <f t="shared" si="43"/>
        <v>1515.0299999999997</v>
      </c>
      <c r="H31" s="46">
        <f>'[2]BOI#3'!$E140</f>
        <v>8329</v>
      </c>
      <c r="I31" s="46">
        <v>4864.01</v>
      </c>
      <c r="J31" s="47">
        <f t="shared" si="31"/>
        <v>3464.99</v>
      </c>
      <c r="K31" s="46">
        <f>'[2]BOI#3'!$F140</f>
        <v>7629</v>
      </c>
      <c r="L31" s="46">
        <v>4713.63</v>
      </c>
      <c r="M31" s="48">
        <f t="shared" si="32"/>
        <v>2915.37</v>
      </c>
      <c r="N31" s="190">
        <f t="shared" si="33"/>
        <v>24050</v>
      </c>
      <c r="O31" s="129">
        <f t="shared" si="33"/>
        <v>16154.61</v>
      </c>
      <c r="P31" s="61">
        <f t="shared" si="34"/>
        <v>7895.3899999999994</v>
      </c>
      <c r="Q31" s="46">
        <f>'[2]BOI#3'!$H140</f>
        <v>7457</v>
      </c>
      <c r="R31" s="46">
        <v>7371.2</v>
      </c>
      <c r="S31" s="47">
        <f t="shared" si="35"/>
        <v>85.800000000000182</v>
      </c>
      <c r="T31" s="46">
        <f>'[2]BOI#3'!$I140</f>
        <v>7457</v>
      </c>
      <c r="U31" s="46"/>
      <c r="V31" s="47">
        <f t="shared" si="36"/>
        <v>7457</v>
      </c>
      <c r="W31" s="46">
        <f>'[2]BOI#3'!$J140</f>
        <v>6008</v>
      </c>
      <c r="X31" s="46"/>
      <c r="Y31" s="48">
        <f t="shared" si="37"/>
        <v>6008</v>
      </c>
      <c r="Z31" s="190">
        <f t="shared" si="38"/>
        <v>20922</v>
      </c>
      <c r="AA31" s="200">
        <f t="shared" si="38"/>
        <v>7371.2</v>
      </c>
      <c r="AB31" s="61">
        <f t="shared" si="39"/>
        <v>13550.8</v>
      </c>
      <c r="AC31" s="204">
        <f t="shared" si="40"/>
        <v>44972</v>
      </c>
      <c r="AD31" s="133">
        <f t="shared" si="40"/>
        <v>23525.81</v>
      </c>
      <c r="AE31" s="311">
        <f t="shared" si="41"/>
        <v>21446.19</v>
      </c>
      <c r="AF31" s="297">
        <f>'[2]BOI#3'!$L140</f>
        <v>8015</v>
      </c>
      <c r="AG31" s="46"/>
      <c r="AH31" s="50">
        <f t="shared" si="13"/>
        <v>8015</v>
      </c>
      <c r="AI31" s="46">
        <f>'[2]BOI#3'!$M140</f>
        <v>7988</v>
      </c>
      <c r="AJ31" s="46"/>
      <c r="AK31" s="50">
        <f t="shared" si="14"/>
        <v>7988</v>
      </c>
      <c r="AL31" s="46">
        <f>'[2]BOI#3'!$N140</f>
        <v>7686</v>
      </c>
      <c r="AM31" s="46"/>
      <c r="AN31" s="48">
        <f t="shared" si="15"/>
        <v>7686</v>
      </c>
      <c r="AO31" s="190">
        <f t="shared" si="16"/>
        <v>23689</v>
      </c>
      <c r="AP31" s="129">
        <f t="shared" si="16"/>
        <v>0</v>
      </c>
      <c r="AQ31" s="61">
        <f t="shared" si="17"/>
        <v>23689</v>
      </c>
      <c r="AR31" s="46">
        <f>'[2]BOI#3'!$P140</f>
        <v>6845</v>
      </c>
      <c r="AS31" s="46"/>
      <c r="AT31" s="47">
        <f t="shared" si="18"/>
        <v>6845</v>
      </c>
      <c r="AU31" s="46">
        <f>'[2]BOI#3'!$Q140</f>
        <v>6845</v>
      </c>
      <c r="AV31" s="46"/>
      <c r="AW31" s="47">
        <f t="shared" si="19"/>
        <v>6845</v>
      </c>
      <c r="AX31" s="46">
        <f>'[2]BOI#3'!$R140</f>
        <v>6760</v>
      </c>
      <c r="AY31" s="46"/>
      <c r="AZ31" s="50">
        <f t="shared" si="20"/>
        <v>6760</v>
      </c>
      <c r="BA31" s="190">
        <f t="shared" si="21"/>
        <v>20450</v>
      </c>
      <c r="BB31" s="200">
        <f t="shared" si="22"/>
        <v>0</v>
      </c>
      <c r="BC31" s="222">
        <f t="shared" si="23"/>
        <v>20450</v>
      </c>
      <c r="BD31" s="204">
        <f t="shared" si="24"/>
        <v>44139</v>
      </c>
      <c r="BE31" s="217">
        <f t="shared" si="25"/>
        <v>0</v>
      </c>
      <c r="BF31" s="225">
        <f t="shared" si="26"/>
        <v>44139</v>
      </c>
      <c r="BG31" s="204">
        <f t="shared" si="27"/>
        <v>89111</v>
      </c>
      <c r="BH31" s="133">
        <f t="shared" si="28"/>
        <v>23525.81</v>
      </c>
      <c r="BI31" s="225">
        <f t="shared" si="29"/>
        <v>65585.19</v>
      </c>
      <c r="BJ31" s="290"/>
      <c r="BK31" s="45">
        <f>VLOOKUP($B31,Test!$A$5:$H$58,7,0)</f>
        <v>6085.17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'[2]BOI#3'!$D141</f>
        <v>199496.26</v>
      </c>
      <c r="F32" s="46">
        <v>175648.74</v>
      </c>
      <c r="G32" s="47">
        <f t="shared" si="43"/>
        <v>23847.520000000019</v>
      </c>
      <c r="H32" s="46">
        <f>'[2]BOI#3'!$E141</f>
        <v>209542.01</v>
      </c>
      <c r="I32" s="46">
        <v>172800.45</v>
      </c>
      <c r="J32" s="47">
        <f t="shared" si="31"/>
        <v>36741.56</v>
      </c>
      <c r="K32" s="46">
        <f>'[2]BOI#3'!$F141</f>
        <v>195911.3</v>
      </c>
      <c r="L32" s="46">
        <v>177211.7</v>
      </c>
      <c r="M32" s="48">
        <f t="shared" si="32"/>
        <v>18699.599999999977</v>
      </c>
      <c r="N32" s="190">
        <f t="shared" si="33"/>
        <v>604949.57000000007</v>
      </c>
      <c r="O32" s="129">
        <f t="shared" si="33"/>
        <v>525660.89</v>
      </c>
      <c r="P32" s="61">
        <f t="shared" si="34"/>
        <v>79288.680000000051</v>
      </c>
      <c r="Q32" s="46">
        <f>'[2]BOI#3'!$H141</f>
        <v>203334.22999999998</v>
      </c>
      <c r="R32" s="46">
        <v>140915.88</v>
      </c>
      <c r="S32" s="47">
        <f t="shared" si="35"/>
        <v>62418.349999999977</v>
      </c>
      <c r="T32" s="46">
        <f>'[2]BOI#3'!$I141</f>
        <v>195118.02000000002</v>
      </c>
      <c r="U32" s="46"/>
      <c r="V32" s="47">
        <f t="shared" si="36"/>
        <v>195118.02000000002</v>
      </c>
      <c r="W32" s="46">
        <f>'[2]BOI#3'!$J141</f>
        <v>195184.57</v>
      </c>
      <c r="X32" s="46"/>
      <c r="Y32" s="48">
        <f t="shared" si="37"/>
        <v>195184.57</v>
      </c>
      <c r="Z32" s="190">
        <f t="shared" si="38"/>
        <v>593636.82000000007</v>
      </c>
      <c r="AA32" s="200">
        <f t="shared" si="38"/>
        <v>140915.88</v>
      </c>
      <c r="AB32" s="61">
        <f t="shared" si="39"/>
        <v>452720.94000000006</v>
      </c>
      <c r="AC32" s="204">
        <f t="shared" si="40"/>
        <v>1198586.3900000001</v>
      </c>
      <c r="AD32" s="133">
        <f t="shared" si="40"/>
        <v>666576.77</v>
      </c>
      <c r="AE32" s="311">
        <f t="shared" si="41"/>
        <v>532009.62000000011</v>
      </c>
      <c r="AF32" s="297">
        <f>'[2]BOI#3'!$L141</f>
        <v>183717.39</v>
      </c>
      <c r="AG32" s="46"/>
      <c r="AH32" s="50">
        <f t="shared" si="13"/>
        <v>183717.39</v>
      </c>
      <c r="AI32" s="46">
        <f>'[2]BOI#3'!$M141</f>
        <v>198395.65</v>
      </c>
      <c r="AJ32" s="46"/>
      <c r="AK32" s="50">
        <f t="shared" si="14"/>
        <v>198395.65</v>
      </c>
      <c r="AL32" s="46">
        <f>'[2]BOI#3'!$N141</f>
        <v>220745.45</v>
      </c>
      <c r="AM32" s="46"/>
      <c r="AN32" s="48">
        <f t="shared" si="15"/>
        <v>220745.45</v>
      </c>
      <c r="AO32" s="190">
        <f t="shared" si="16"/>
        <v>602858.49</v>
      </c>
      <c r="AP32" s="129">
        <f t="shared" si="16"/>
        <v>0</v>
      </c>
      <c r="AQ32" s="61">
        <f t="shared" si="17"/>
        <v>602858.49</v>
      </c>
      <c r="AR32" s="46">
        <f>'[2]BOI#3'!$P141</f>
        <v>186392.13</v>
      </c>
      <c r="AS32" s="46"/>
      <c r="AT32" s="47">
        <f t="shared" si="18"/>
        <v>186392.13</v>
      </c>
      <c r="AU32" s="46">
        <f>'[2]BOI#3'!$Q141</f>
        <v>180500</v>
      </c>
      <c r="AV32" s="46"/>
      <c r="AW32" s="47">
        <f t="shared" si="19"/>
        <v>180500</v>
      </c>
      <c r="AX32" s="46">
        <f>'[2]BOI#3'!$R141</f>
        <v>171790.86</v>
      </c>
      <c r="AY32" s="46"/>
      <c r="AZ32" s="50">
        <f t="shared" si="20"/>
        <v>171790.86</v>
      </c>
      <c r="BA32" s="190">
        <f t="shared" si="21"/>
        <v>538682.99</v>
      </c>
      <c r="BB32" s="200">
        <f t="shared" si="22"/>
        <v>0</v>
      </c>
      <c r="BC32" s="222">
        <f t="shared" si="23"/>
        <v>538682.99</v>
      </c>
      <c r="BD32" s="204">
        <f t="shared" si="24"/>
        <v>1141541.48</v>
      </c>
      <c r="BE32" s="217">
        <f t="shared" si="25"/>
        <v>0</v>
      </c>
      <c r="BF32" s="225">
        <f t="shared" si="26"/>
        <v>1141541.48</v>
      </c>
      <c r="BG32" s="204">
        <f t="shared" si="27"/>
        <v>2340127.87</v>
      </c>
      <c r="BH32" s="133">
        <f t="shared" si="28"/>
        <v>666576.77</v>
      </c>
      <c r="BI32" s="225">
        <f t="shared" si="29"/>
        <v>1673551.1</v>
      </c>
      <c r="BJ32" s="290"/>
      <c r="BK32" s="45">
        <f>VLOOKUP($B32,Test!$A$5:$H$58,7,0)</f>
        <v>194847.81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'[2]BOI#3'!$D142</f>
        <v>0</v>
      </c>
      <c r="F33" s="46"/>
      <c r="G33" s="47">
        <f t="shared" si="43"/>
        <v>0</v>
      </c>
      <c r="H33" s="46">
        <f>'[2]BOI#3'!$E142</f>
        <v>0</v>
      </c>
      <c r="I33" s="46"/>
      <c r="J33" s="47">
        <f t="shared" si="31"/>
        <v>0</v>
      </c>
      <c r="K33" s="46">
        <f>'[2]BOI#3'!$F142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'[2]BOI#3'!$H142</f>
        <v>0</v>
      </c>
      <c r="R33" s="46"/>
      <c r="S33" s="47">
        <f t="shared" si="35"/>
        <v>0</v>
      </c>
      <c r="T33" s="46">
        <f>'[2]BOI#3'!$I142</f>
        <v>0</v>
      </c>
      <c r="U33" s="46"/>
      <c r="V33" s="47">
        <f t="shared" si="36"/>
        <v>0</v>
      </c>
      <c r="W33" s="46">
        <f>'[2]BOI#3'!$J142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'[2]BOI#3'!$L142</f>
        <v>0</v>
      </c>
      <c r="AG33" s="46"/>
      <c r="AH33" s="50">
        <f t="shared" si="13"/>
        <v>0</v>
      </c>
      <c r="AI33" s="46">
        <f>'[2]BOI#3'!$M142</f>
        <v>0</v>
      </c>
      <c r="AJ33" s="46"/>
      <c r="AK33" s="50">
        <f t="shared" si="14"/>
        <v>0</v>
      </c>
      <c r="AL33" s="46">
        <f>'[2]BOI#3'!$N142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'[2]BOI#3'!$P142</f>
        <v>0</v>
      </c>
      <c r="AS33" s="46"/>
      <c r="AT33" s="47">
        <f t="shared" si="18"/>
        <v>0</v>
      </c>
      <c r="AU33" s="46">
        <f>'[2]BOI#3'!$Q142</f>
        <v>0</v>
      </c>
      <c r="AV33" s="46"/>
      <c r="AW33" s="47">
        <f t="shared" si="19"/>
        <v>0</v>
      </c>
      <c r="AX33" s="46">
        <f>'[2]BOI#3'!$R142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VLOOKUP($B33,Test!$A$5:$H$58,7,0)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'[2]BOI#3'!$D143</f>
        <v>0</v>
      </c>
      <c r="F34" s="46"/>
      <c r="G34" s="47">
        <f t="shared" si="43"/>
        <v>0</v>
      </c>
      <c r="H34" s="46">
        <f>'[2]BOI#3'!$E143</f>
        <v>0</v>
      </c>
      <c r="I34" s="46"/>
      <c r="J34" s="47">
        <f t="shared" si="31"/>
        <v>0</v>
      </c>
      <c r="K34" s="46">
        <f>'[2]BOI#3'!$F143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'[2]BOI#3'!$H143</f>
        <v>0</v>
      </c>
      <c r="R34" s="46"/>
      <c r="S34" s="47">
        <f t="shared" si="35"/>
        <v>0</v>
      </c>
      <c r="T34" s="46">
        <f>'[2]BOI#3'!$I143</f>
        <v>0</v>
      </c>
      <c r="U34" s="46"/>
      <c r="V34" s="47">
        <f t="shared" si="36"/>
        <v>0</v>
      </c>
      <c r="W34" s="46">
        <f>'[2]BOI#3'!$J143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'[2]BOI#3'!$L143</f>
        <v>0</v>
      </c>
      <c r="AG34" s="46"/>
      <c r="AH34" s="50">
        <f t="shared" si="13"/>
        <v>0</v>
      </c>
      <c r="AI34" s="46">
        <f>'[2]BOI#3'!$M143</f>
        <v>0</v>
      </c>
      <c r="AJ34" s="46"/>
      <c r="AK34" s="50">
        <f t="shared" si="14"/>
        <v>0</v>
      </c>
      <c r="AL34" s="46">
        <f>'[2]BOI#3'!$N143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'[2]BOI#3'!$P143</f>
        <v>0</v>
      </c>
      <c r="AS34" s="46"/>
      <c r="AT34" s="47">
        <f t="shared" si="18"/>
        <v>0</v>
      </c>
      <c r="AU34" s="46">
        <f>'[2]BOI#3'!$Q143</f>
        <v>0</v>
      </c>
      <c r="AV34" s="46"/>
      <c r="AW34" s="47">
        <f t="shared" si="19"/>
        <v>0</v>
      </c>
      <c r="AX34" s="46">
        <f>'[2]BOI#3'!$R143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VLOOKUP($B34,Test!$A$5:$H$58,7,0)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'[2]BOI#3'!$D144</f>
        <v>0</v>
      </c>
      <c r="F35" s="46"/>
      <c r="G35" s="47">
        <f t="shared" si="43"/>
        <v>0</v>
      </c>
      <c r="H35" s="46">
        <f>'[2]BOI#3'!$E144</f>
        <v>0</v>
      </c>
      <c r="I35" s="46"/>
      <c r="J35" s="47">
        <f t="shared" si="31"/>
        <v>0</v>
      </c>
      <c r="K35" s="46">
        <f>'[2]BOI#3'!$F144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'[2]BOI#3'!$H144</f>
        <v>0</v>
      </c>
      <c r="R35" s="46"/>
      <c r="S35" s="47">
        <f t="shared" si="35"/>
        <v>0</v>
      </c>
      <c r="T35" s="46">
        <f>'[2]BOI#3'!$I144</f>
        <v>0</v>
      </c>
      <c r="U35" s="46"/>
      <c r="V35" s="47">
        <f t="shared" si="36"/>
        <v>0</v>
      </c>
      <c r="W35" s="46">
        <f>'[2]BOI#3'!$J144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'[2]BOI#3'!$L144</f>
        <v>0</v>
      </c>
      <c r="AG35" s="46"/>
      <c r="AH35" s="50">
        <f t="shared" si="13"/>
        <v>0</v>
      </c>
      <c r="AI35" s="46">
        <f>'[2]BOI#3'!$M144</f>
        <v>0</v>
      </c>
      <c r="AJ35" s="46"/>
      <c r="AK35" s="50">
        <f t="shared" si="14"/>
        <v>0</v>
      </c>
      <c r="AL35" s="46">
        <f>'[2]BOI#3'!$N144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'[2]BOI#3'!$P144</f>
        <v>0</v>
      </c>
      <c r="AS35" s="46"/>
      <c r="AT35" s="47">
        <f t="shared" si="18"/>
        <v>0</v>
      </c>
      <c r="AU35" s="46">
        <f>'[2]BOI#3'!$Q144</f>
        <v>0</v>
      </c>
      <c r="AV35" s="46"/>
      <c r="AW35" s="47">
        <f t="shared" si="19"/>
        <v>0</v>
      </c>
      <c r="AX35" s="46">
        <f>'[2]BOI#3'!$R144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VLOOKUP($B35,Test!$A$5:$H$58,7,0)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'[2]BOI#3'!$D145</f>
        <v>0</v>
      </c>
      <c r="F36" s="46"/>
      <c r="G36" s="47">
        <f t="shared" si="43"/>
        <v>0</v>
      </c>
      <c r="H36" s="46">
        <f>'[2]BOI#3'!$E145</f>
        <v>0</v>
      </c>
      <c r="I36" s="46"/>
      <c r="J36" s="47">
        <f t="shared" si="31"/>
        <v>0</v>
      </c>
      <c r="K36" s="46">
        <f>'[2]BOI#3'!$F145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'[2]BOI#3'!$H145</f>
        <v>0</v>
      </c>
      <c r="R36" s="46"/>
      <c r="S36" s="47">
        <f t="shared" si="35"/>
        <v>0</v>
      </c>
      <c r="T36" s="46">
        <f>'[2]BOI#3'!$I145</f>
        <v>0</v>
      </c>
      <c r="U36" s="46"/>
      <c r="V36" s="47">
        <f t="shared" si="36"/>
        <v>0</v>
      </c>
      <c r="W36" s="46">
        <f>'[2]BOI#3'!$J145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'[2]BOI#3'!$L145</f>
        <v>0</v>
      </c>
      <c r="AG36" s="46"/>
      <c r="AH36" s="50">
        <f t="shared" si="13"/>
        <v>0</v>
      </c>
      <c r="AI36" s="46">
        <f>'[2]BOI#3'!$M145</f>
        <v>0</v>
      </c>
      <c r="AJ36" s="46"/>
      <c r="AK36" s="50">
        <f t="shared" si="14"/>
        <v>0</v>
      </c>
      <c r="AL36" s="46">
        <f>'[2]BOI#3'!$N145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'[2]BOI#3'!$P145</f>
        <v>0</v>
      </c>
      <c r="AS36" s="46"/>
      <c r="AT36" s="47">
        <f t="shared" si="18"/>
        <v>0</v>
      </c>
      <c r="AU36" s="46">
        <f>'[2]BOI#3'!$Q145</f>
        <v>0</v>
      </c>
      <c r="AV36" s="46"/>
      <c r="AW36" s="47">
        <f t="shared" si="19"/>
        <v>0</v>
      </c>
      <c r="AX36" s="46">
        <f>'[2]BOI#3'!$R145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VLOOKUP($B36,Test!$A$5:$H$58,7,0)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'[2]BOI#3'!$D146</f>
        <v>0</v>
      </c>
      <c r="F37" s="46"/>
      <c r="G37" s="47">
        <f t="shared" si="43"/>
        <v>0</v>
      </c>
      <c r="H37" s="46">
        <f>'[2]BOI#3'!$E146</f>
        <v>0</v>
      </c>
      <c r="I37" s="46"/>
      <c r="J37" s="47">
        <f t="shared" si="31"/>
        <v>0</v>
      </c>
      <c r="K37" s="46">
        <f>'[2]BOI#3'!$F146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'[2]BOI#3'!$H146</f>
        <v>0</v>
      </c>
      <c r="R37" s="46"/>
      <c r="S37" s="47">
        <f t="shared" si="35"/>
        <v>0</v>
      </c>
      <c r="T37" s="46">
        <f>'[2]BOI#3'!$I146</f>
        <v>0</v>
      </c>
      <c r="U37" s="46"/>
      <c r="V37" s="47">
        <f t="shared" si="36"/>
        <v>0</v>
      </c>
      <c r="W37" s="46">
        <f>'[2]BOI#3'!$J146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'[2]BOI#3'!$L146</f>
        <v>0</v>
      </c>
      <c r="AG37" s="46"/>
      <c r="AH37" s="50">
        <f t="shared" si="13"/>
        <v>0</v>
      </c>
      <c r="AI37" s="46">
        <f>'[2]BOI#3'!$M146</f>
        <v>0</v>
      </c>
      <c r="AJ37" s="46"/>
      <c r="AK37" s="50">
        <f t="shared" si="14"/>
        <v>0</v>
      </c>
      <c r="AL37" s="46">
        <f>'[2]BOI#3'!$N146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'[2]BOI#3'!$P146</f>
        <v>0</v>
      </c>
      <c r="AS37" s="46"/>
      <c r="AT37" s="47">
        <f t="shared" si="18"/>
        <v>0</v>
      </c>
      <c r="AU37" s="46">
        <f>'[2]BOI#3'!$Q146</f>
        <v>0</v>
      </c>
      <c r="AV37" s="46"/>
      <c r="AW37" s="47">
        <f t="shared" si="19"/>
        <v>0</v>
      </c>
      <c r="AX37" s="46">
        <f>'[2]BOI#3'!$R146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VLOOKUP($B37,Test!$A$5:$H$58,7,0)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'[2]BOI#3'!$D147</f>
        <v>0</v>
      </c>
      <c r="F38" s="46"/>
      <c r="G38" s="47">
        <f t="shared" si="43"/>
        <v>0</v>
      </c>
      <c r="H38" s="46">
        <f>'[2]BOI#3'!$E147</f>
        <v>0</v>
      </c>
      <c r="I38" s="46"/>
      <c r="J38" s="47">
        <f t="shared" si="31"/>
        <v>0</v>
      </c>
      <c r="K38" s="46">
        <f>'[2]BOI#3'!$F147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'[2]BOI#3'!$H147</f>
        <v>0</v>
      </c>
      <c r="R38" s="46"/>
      <c r="S38" s="47">
        <f t="shared" si="35"/>
        <v>0</v>
      </c>
      <c r="T38" s="46">
        <f>'[2]BOI#3'!$I147</f>
        <v>0</v>
      </c>
      <c r="U38" s="46"/>
      <c r="V38" s="47">
        <f t="shared" si="36"/>
        <v>0</v>
      </c>
      <c r="W38" s="46">
        <f>'[2]BOI#3'!$J147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'[2]BOI#3'!$L147</f>
        <v>0</v>
      </c>
      <c r="AG38" s="46"/>
      <c r="AH38" s="50">
        <f t="shared" si="13"/>
        <v>0</v>
      </c>
      <c r="AI38" s="46">
        <f>'[2]BOI#3'!$M147</f>
        <v>0</v>
      </c>
      <c r="AJ38" s="46"/>
      <c r="AK38" s="50">
        <f t="shared" si="14"/>
        <v>0</v>
      </c>
      <c r="AL38" s="46">
        <f>'[2]BOI#3'!$N147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'[2]BOI#3'!$P147</f>
        <v>0</v>
      </c>
      <c r="AS38" s="46"/>
      <c r="AT38" s="47">
        <f t="shared" si="18"/>
        <v>0</v>
      </c>
      <c r="AU38" s="46">
        <f>'[2]BOI#3'!$Q147</f>
        <v>0</v>
      </c>
      <c r="AV38" s="46"/>
      <c r="AW38" s="47">
        <f t="shared" si="19"/>
        <v>0</v>
      </c>
      <c r="AX38" s="46">
        <f>'[2]BOI#3'!$R147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VLOOKUP($B38,Test!$A$5:$H$58,7,0)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'[2]BOI#3'!$D148</f>
        <v>752.21</v>
      </c>
      <c r="F39" s="46"/>
      <c r="G39" s="47">
        <f t="shared" si="43"/>
        <v>752.21</v>
      </c>
      <c r="H39" s="46">
        <f>'[2]BOI#3'!$E148</f>
        <v>799.37</v>
      </c>
      <c r="I39" s="46"/>
      <c r="J39" s="47">
        <f t="shared" si="31"/>
        <v>799.37</v>
      </c>
      <c r="K39" s="46">
        <f>'[2]BOI#3'!$F148</f>
        <v>669.88</v>
      </c>
      <c r="L39" s="46"/>
      <c r="M39" s="48">
        <f t="shared" si="32"/>
        <v>669.88</v>
      </c>
      <c r="N39" s="190">
        <f t="shared" si="33"/>
        <v>2221.46</v>
      </c>
      <c r="O39" s="129">
        <f t="shared" si="33"/>
        <v>0</v>
      </c>
      <c r="P39" s="61">
        <f t="shared" si="34"/>
        <v>2221.46</v>
      </c>
      <c r="Q39" s="46">
        <f>'[2]BOI#3'!$H148</f>
        <v>648.65</v>
      </c>
      <c r="R39" s="46"/>
      <c r="S39" s="47">
        <f t="shared" si="35"/>
        <v>648.65</v>
      </c>
      <c r="T39" s="46">
        <f>'[2]BOI#3'!$I148</f>
        <v>648.65</v>
      </c>
      <c r="U39" s="46"/>
      <c r="V39" s="47">
        <f t="shared" si="36"/>
        <v>648.65</v>
      </c>
      <c r="W39" s="46">
        <f>'[2]BOI#3'!$J148</f>
        <v>622.34</v>
      </c>
      <c r="X39" s="46"/>
      <c r="Y39" s="48">
        <f t="shared" si="37"/>
        <v>622.34</v>
      </c>
      <c r="Z39" s="190">
        <f t="shared" si="38"/>
        <v>1919.6399999999999</v>
      </c>
      <c r="AA39" s="200">
        <f t="shared" si="38"/>
        <v>0</v>
      </c>
      <c r="AB39" s="61">
        <f t="shared" si="39"/>
        <v>1919.6399999999999</v>
      </c>
      <c r="AC39" s="204">
        <f t="shared" si="40"/>
        <v>4141.1000000000004</v>
      </c>
      <c r="AD39" s="133">
        <f t="shared" si="40"/>
        <v>0</v>
      </c>
      <c r="AE39" s="311">
        <f t="shared" si="41"/>
        <v>4141.1000000000004</v>
      </c>
      <c r="AF39" s="297">
        <f>'[2]BOI#3'!$L148</f>
        <v>700.23</v>
      </c>
      <c r="AG39" s="46"/>
      <c r="AH39" s="50">
        <f t="shared" si="13"/>
        <v>700.23</v>
      </c>
      <c r="AI39" s="46">
        <f>'[2]BOI#3'!$M148</f>
        <v>700.23</v>
      </c>
      <c r="AJ39" s="46"/>
      <c r="AK39" s="50">
        <f t="shared" si="14"/>
        <v>700.23</v>
      </c>
      <c r="AL39" s="46">
        <f>'[2]BOI#3'!$N148</f>
        <v>818.18</v>
      </c>
      <c r="AM39" s="46"/>
      <c r="AN39" s="48">
        <f t="shared" si="15"/>
        <v>818.18</v>
      </c>
      <c r="AO39" s="190">
        <f t="shared" si="16"/>
        <v>2218.64</v>
      </c>
      <c r="AP39" s="129">
        <f t="shared" si="16"/>
        <v>0</v>
      </c>
      <c r="AQ39" s="61">
        <f t="shared" si="17"/>
        <v>2218.64</v>
      </c>
      <c r="AR39" s="46">
        <f>'[2]BOI#3'!$P148</f>
        <v>606.74</v>
      </c>
      <c r="AS39" s="46"/>
      <c r="AT39" s="47">
        <f t="shared" si="18"/>
        <v>606.74</v>
      </c>
      <c r="AU39" s="46">
        <f>'[2]BOI#3'!$Q148</f>
        <v>606.74</v>
      </c>
      <c r="AV39" s="46"/>
      <c r="AW39" s="47">
        <f t="shared" si="19"/>
        <v>606.74</v>
      </c>
      <c r="AX39" s="46">
        <f>'[2]BOI#3'!$R148</f>
        <v>639.59</v>
      </c>
      <c r="AY39" s="46"/>
      <c r="AZ39" s="50">
        <f t="shared" si="20"/>
        <v>639.59</v>
      </c>
      <c r="BA39" s="190">
        <f t="shared" si="21"/>
        <v>1853.0700000000002</v>
      </c>
      <c r="BB39" s="200">
        <f t="shared" si="22"/>
        <v>0</v>
      </c>
      <c r="BC39" s="222">
        <f t="shared" si="23"/>
        <v>1853.0700000000002</v>
      </c>
      <c r="BD39" s="204">
        <f t="shared" si="24"/>
        <v>4071.71</v>
      </c>
      <c r="BE39" s="217">
        <f t="shared" si="25"/>
        <v>0</v>
      </c>
      <c r="BF39" s="225">
        <f t="shared" si="26"/>
        <v>4071.71</v>
      </c>
      <c r="BG39" s="204">
        <f t="shared" si="27"/>
        <v>8212.8100000000013</v>
      </c>
      <c r="BH39" s="133">
        <f t="shared" si="28"/>
        <v>0</v>
      </c>
      <c r="BI39" s="225">
        <f t="shared" si="29"/>
        <v>8212.8100000000013</v>
      </c>
      <c r="BJ39" s="290"/>
      <c r="BK39" s="45">
        <f>VLOOKUP($B39,Test!$A$5:$H$58,7,0)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'[2]BOI#3'!$D149</f>
        <v>0</v>
      </c>
      <c r="F40" s="46"/>
      <c r="G40" s="47">
        <f t="shared" si="43"/>
        <v>0</v>
      </c>
      <c r="H40" s="46">
        <f>'[2]BOI#3'!$E149</f>
        <v>0</v>
      </c>
      <c r="I40" s="46"/>
      <c r="J40" s="47">
        <f t="shared" si="31"/>
        <v>0</v>
      </c>
      <c r="K40" s="46">
        <f>'[2]BOI#3'!$F149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'[2]BOI#3'!$H149</f>
        <v>0</v>
      </c>
      <c r="R40" s="46"/>
      <c r="S40" s="47">
        <f t="shared" si="35"/>
        <v>0</v>
      </c>
      <c r="T40" s="46">
        <f>'[2]BOI#3'!$I149</f>
        <v>0</v>
      </c>
      <c r="U40" s="46"/>
      <c r="V40" s="47">
        <f t="shared" si="36"/>
        <v>0</v>
      </c>
      <c r="W40" s="46">
        <f>'[2]BOI#3'!$J149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'[2]BOI#3'!$L149</f>
        <v>0</v>
      </c>
      <c r="AG40" s="46"/>
      <c r="AH40" s="50">
        <f t="shared" si="13"/>
        <v>0</v>
      </c>
      <c r="AI40" s="46">
        <f>'[2]BOI#3'!$M149</f>
        <v>0</v>
      </c>
      <c r="AJ40" s="46"/>
      <c r="AK40" s="50">
        <f t="shared" si="14"/>
        <v>0</v>
      </c>
      <c r="AL40" s="46">
        <f>'[2]BOI#3'!$N149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'[2]BOI#3'!$P149</f>
        <v>0</v>
      </c>
      <c r="AS40" s="46"/>
      <c r="AT40" s="47">
        <f t="shared" si="18"/>
        <v>0</v>
      </c>
      <c r="AU40" s="46">
        <f>'[2]BOI#3'!$Q149</f>
        <v>0</v>
      </c>
      <c r="AV40" s="46"/>
      <c r="AW40" s="47">
        <f t="shared" si="19"/>
        <v>0</v>
      </c>
      <c r="AX40" s="46">
        <f>'[2]BOI#3'!$R149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VLOOKUP($B40,Test!$A$5:$H$58,7,0)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'[2]BOI#3'!$D150</f>
        <v>0</v>
      </c>
      <c r="F41" s="46"/>
      <c r="G41" s="47">
        <f t="shared" si="43"/>
        <v>0</v>
      </c>
      <c r="H41" s="46">
        <f>'[2]BOI#3'!$E150</f>
        <v>0</v>
      </c>
      <c r="I41" s="46"/>
      <c r="J41" s="47">
        <f t="shared" si="31"/>
        <v>0</v>
      </c>
      <c r="K41" s="46">
        <f>'[2]BOI#3'!$F150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'[2]BOI#3'!$H150</f>
        <v>0</v>
      </c>
      <c r="R41" s="46"/>
      <c r="S41" s="47">
        <f t="shared" si="35"/>
        <v>0</v>
      </c>
      <c r="T41" s="46">
        <f>'[2]BOI#3'!$I150</f>
        <v>0</v>
      </c>
      <c r="U41" s="46"/>
      <c r="V41" s="47">
        <f t="shared" si="36"/>
        <v>0</v>
      </c>
      <c r="W41" s="46">
        <f>'[2]BOI#3'!$J150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'[2]BOI#3'!$L150</f>
        <v>0</v>
      </c>
      <c r="AG41" s="46"/>
      <c r="AH41" s="50">
        <f t="shared" si="13"/>
        <v>0</v>
      </c>
      <c r="AI41" s="46">
        <f>'[2]BOI#3'!$M150</f>
        <v>0</v>
      </c>
      <c r="AJ41" s="46"/>
      <c r="AK41" s="50">
        <f t="shared" si="14"/>
        <v>0</v>
      </c>
      <c r="AL41" s="46">
        <f>'[2]BOI#3'!$N150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'[2]BOI#3'!$P150</f>
        <v>0</v>
      </c>
      <c r="AS41" s="46"/>
      <c r="AT41" s="47">
        <f t="shared" si="18"/>
        <v>0</v>
      </c>
      <c r="AU41" s="46">
        <f>'[2]BOI#3'!$Q150</f>
        <v>0</v>
      </c>
      <c r="AV41" s="46"/>
      <c r="AW41" s="47">
        <f t="shared" si="19"/>
        <v>0</v>
      </c>
      <c r="AX41" s="46">
        <f>'[2]BOI#3'!$R150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VLOOKUP($B41,Test!$A$5:$H$58,7,0)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'[2]BOI#3'!$D151</f>
        <v>0</v>
      </c>
      <c r="F42" s="46"/>
      <c r="G42" s="47">
        <f t="shared" si="43"/>
        <v>0</v>
      </c>
      <c r="H42" s="46">
        <f>'[2]BOI#3'!$E151</f>
        <v>0</v>
      </c>
      <c r="I42" s="46"/>
      <c r="J42" s="47">
        <f t="shared" si="31"/>
        <v>0</v>
      </c>
      <c r="K42" s="46">
        <f>'[2]BOI#3'!$F151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'[2]BOI#3'!$H151</f>
        <v>0</v>
      </c>
      <c r="R42" s="46"/>
      <c r="S42" s="47">
        <f t="shared" si="35"/>
        <v>0</v>
      </c>
      <c r="T42" s="46">
        <f>'[2]BOI#3'!$I151</f>
        <v>0</v>
      </c>
      <c r="U42" s="46"/>
      <c r="V42" s="47">
        <f t="shared" si="36"/>
        <v>0</v>
      </c>
      <c r="W42" s="46">
        <f>'[2]BOI#3'!$J151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'[2]BOI#3'!$L151</f>
        <v>0</v>
      </c>
      <c r="AG42" s="46"/>
      <c r="AH42" s="50">
        <f t="shared" si="13"/>
        <v>0</v>
      </c>
      <c r="AI42" s="46">
        <f>'[2]BOI#3'!$M151</f>
        <v>0</v>
      </c>
      <c r="AJ42" s="46"/>
      <c r="AK42" s="50">
        <f t="shared" si="14"/>
        <v>0</v>
      </c>
      <c r="AL42" s="46">
        <f>'[2]BOI#3'!$N151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'[2]BOI#3'!$P151</f>
        <v>0</v>
      </c>
      <c r="AS42" s="46"/>
      <c r="AT42" s="47">
        <f t="shared" si="18"/>
        <v>0</v>
      </c>
      <c r="AU42" s="46">
        <f>'[2]BOI#3'!$Q151</f>
        <v>0</v>
      </c>
      <c r="AV42" s="46"/>
      <c r="AW42" s="47">
        <f t="shared" si="19"/>
        <v>0</v>
      </c>
      <c r="AX42" s="46">
        <f>'[2]BOI#3'!$R151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VLOOKUP($B42,Test!$A$5:$H$58,7,0)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'[2]BOI#3'!$D152</f>
        <v>0</v>
      </c>
      <c r="F43" s="46"/>
      <c r="G43" s="47">
        <f t="shared" si="43"/>
        <v>0</v>
      </c>
      <c r="H43" s="46">
        <f>'[2]BOI#3'!$E152</f>
        <v>0</v>
      </c>
      <c r="I43" s="46"/>
      <c r="J43" s="47">
        <f t="shared" si="31"/>
        <v>0</v>
      </c>
      <c r="K43" s="46">
        <f>'[2]BOI#3'!$F152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'[2]BOI#3'!$H152</f>
        <v>0</v>
      </c>
      <c r="R43" s="46"/>
      <c r="S43" s="47">
        <f t="shared" si="35"/>
        <v>0</v>
      </c>
      <c r="T43" s="46">
        <f>'[2]BOI#3'!$I152</f>
        <v>0</v>
      </c>
      <c r="U43" s="46"/>
      <c r="V43" s="47">
        <f t="shared" si="36"/>
        <v>0</v>
      </c>
      <c r="W43" s="46">
        <f>'[2]BOI#3'!$J152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'[2]BOI#3'!$L152</f>
        <v>0</v>
      </c>
      <c r="AG43" s="46"/>
      <c r="AH43" s="50">
        <f t="shared" si="13"/>
        <v>0</v>
      </c>
      <c r="AI43" s="46">
        <f>'[2]BOI#3'!$M152</f>
        <v>0</v>
      </c>
      <c r="AJ43" s="46"/>
      <c r="AK43" s="50">
        <f t="shared" si="14"/>
        <v>0</v>
      </c>
      <c r="AL43" s="46">
        <f>'[2]BOI#3'!$N152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'[2]BOI#3'!$P152</f>
        <v>0</v>
      </c>
      <c r="AS43" s="46"/>
      <c r="AT43" s="47">
        <f t="shared" si="18"/>
        <v>0</v>
      </c>
      <c r="AU43" s="46">
        <f>'[2]BOI#3'!$Q152</f>
        <v>0</v>
      </c>
      <c r="AV43" s="46"/>
      <c r="AW43" s="47">
        <f t="shared" si="19"/>
        <v>0</v>
      </c>
      <c r="AX43" s="46">
        <f>'[2]BOI#3'!$R152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VLOOKUP($B43,Test!$A$5:$H$58,7,0)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'[2]BOI#3'!$D153</f>
        <v>10590.38</v>
      </c>
      <c r="F44" s="46">
        <v>7437.16</v>
      </c>
      <c r="G44" s="47">
        <f t="shared" si="43"/>
        <v>3153.2199999999993</v>
      </c>
      <c r="H44" s="46">
        <f>'[2]BOI#3'!$E153</f>
        <v>5817.66</v>
      </c>
      <c r="I44" s="46">
        <v>2116.37</v>
      </c>
      <c r="J44" s="47">
        <f t="shared" si="31"/>
        <v>3701.29</v>
      </c>
      <c r="K44" s="46">
        <f>'[2]BOI#3'!$F153</f>
        <v>4503.0600000000004</v>
      </c>
      <c r="L44" s="46">
        <v>2122.84</v>
      </c>
      <c r="M44" s="48">
        <f t="shared" si="32"/>
        <v>2380.2200000000003</v>
      </c>
      <c r="N44" s="190">
        <f t="shared" si="33"/>
        <v>20911.100000000002</v>
      </c>
      <c r="O44" s="129">
        <f t="shared" si="33"/>
        <v>11676.369999999999</v>
      </c>
      <c r="P44" s="61">
        <f t="shared" si="34"/>
        <v>9234.7300000000032</v>
      </c>
      <c r="Q44" s="46">
        <f>'[2]BOI#3'!$H153</f>
        <v>4720.72</v>
      </c>
      <c r="R44" s="46">
        <v>3660.03</v>
      </c>
      <c r="S44" s="47">
        <f t="shared" si="35"/>
        <v>1060.69</v>
      </c>
      <c r="T44" s="46">
        <f>'[2]BOI#3'!$I153</f>
        <v>9180.9599999999991</v>
      </c>
      <c r="U44" s="46"/>
      <c r="V44" s="47">
        <f t="shared" si="36"/>
        <v>9180.9599999999991</v>
      </c>
      <c r="W44" s="46">
        <f>'[2]BOI#3'!$J153</f>
        <v>4529.26</v>
      </c>
      <c r="X44" s="46"/>
      <c r="Y44" s="48">
        <f t="shared" si="37"/>
        <v>4529.26</v>
      </c>
      <c r="Z44" s="190">
        <f t="shared" si="38"/>
        <v>18430.940000000002</v>
      </c>
      <c r="AA44" s="200">
        <f t="shared" si="38"/>
        <v>3660.03</v>
      </c>
      <c r="AB44" s="61">
        <f t="shared" si="39"/>
        <v>14770.910000000002</v>
      </c>
      <c r="AC44" s="204">
        <f t="shared" si="40"/>
        <v>39342.04</v>
      </c>
      <c r="AD44" s="133">
        <f t="shared" si="40"/>
        <v>15336.4</v>
      </c>
      <c r="AE44" s="311">
        <f t="shared" si="41"/>
        <v>24005.64</v>
      </c>
      <c r="AF44" s="297">
        <f>'[2]BOI#3'!$L153</f>
        <v>4707.09</v>
      </c>
      <c r="AG44" s="46"/>
      <c r="AH44" s="50">
        <f t="shared" si="13"/>
        <v>4707.09</v>
      </c>
      <c r="AI44" s="46">
        <f>'[2]BOI#3'!$M153</f>
        <v>5096.1099999999997</v>
      </c>
      <c r="AJ44" s="46"/>
      <c r="AK44" s="50">
        <f t="shared" si="14"/>
        <v>5096.1099999999997</v>
      </c>
      <c r="AL44" s="46">
        <f>'[2]BOI#3'!$N153</f>
        <v>11444.17</v>
      </c>
      <c r="AM44" s="46"/>
      <c r="AN44" s="48">
        <f t="shared" si="15"/>
        <v>11444.17</v>
      </c>
      <c r="AO44" s="190">
        <f t="shared" si="16"/>
        <v>21247.370000000003</v>
      </c>
      <c r="AP44" s="129">
        <f t="shared" si="16"/>
        <v>0</v>
      </c>
      <c r="AQ44" s="61">
        <f t="shared" si="17"/>
        <v>21247.370000000003</v>
      </c>
      <c r="AR44" s="46">
        <f>'[2]BOI#3'!$P153</f>
        <v>3741.57</v>
      </c>
      <c r="AS44" s="46"/>
      <c r="AT44" s="47">
        <f t="shared" si="18"/>
        <v>3741.57</v>
      </c>
      <c r="AU44" s="46">
        <f>'[2]BOI#3'!$Q153</f>
        <v>4078.65</v>
      </c>
      <c r="AV44" s="46"/>
      <c r="AW44" s="47">
        <f t="shared" si="19"/>
        <v>4078.65</v>
      </c>
      <c r="AX44" s="46">
        <f>'[2]BOI#3'!$R153</f>
        <v>4654.82</v>
      </c>
      <c r="AY44" s="46"/>
      <c r="AZ44" s="50">
        <f t="shared" si="20"/>
        <v>4654.82</v>
      </c>
      <c r="BA44" s="190">
        <f t="shared" si="21"/>
        <v>12475.04</v>
      </c>
      <c r="BB44" s="200">
        <f t="shared" si="22"/>
        <v>0</v>
      </c>
      <c r="BC44" s="222">
        <f t="shared" si="23"/>
        <v>12475.04</v>
      </c>
      <c r="BD44" s="204">
        <f t="shared" si="24"/>
        <v>33722.410000000003</v>
      </c>
      <c r="BE44" s="217">
        <f t="shared" si="25"/>
        <v>0</v>
      </c>
      <c r="BF44" s="225">
        <f t="shared" si="26"/>
        <v>33722.410000000003</v>
      </c>
      <c r="BG44" s="204">
        <f t="shared" si="27"/>
        <v>73064.450000000012</v>
      </c>
      <c r="BH44" s="133">
        <f t="shared" si="28"/>
        <v>15336.4</v>
      </c>
      <c r="BI44" s="225">
        <f t="shared" si="29"/>
        <v>57728.05000000001</v>
      </c>
      <c r="BJ44" s="290"/>
      <c r="BK44" s="45">
        <f>VLOOKUP($B44,Test!$A$5:$H$58,7,0)</f>
        <v>3606.07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'[2]BOI#3'!$D154</f>
        <v>0</v>
      </c>
      <c r="F45" s="46"/>
      <c r="G45" s="47">
        <f t="shared" si="43"/>
        <v>0</v>
      </c>
      <c r="H45" s="46">
        <f>'[2]BOI#3'!$E154</f>
        <v>0</v>
      </c>
      <c r="I45" s="46"/>
      <c r="J45" s="47">
        <f t="shared" si="31"/>
        <v>0</v>
      </c>
      <c r="K45" s="46">
        <f>'[2]BOI#3'!$F154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'[2]BOI#3'!$H154</f>
        <v>0</v>
      </c>
      <c r="R45" s="46"/>
      <c r="S45" s="47">
        <f t="shared" si="35"/>
        <v>0</v>
      </c>
      <c r="T45" s="46">
        <f>'[2]BOI#3'!$I154</f>
        <v>0</v>
      </c>
      <c r="U45" s="46"/>
      <c r="V45" s="47">
        <f t="shared" si="36"/>
        <v>0</v>
      </c>
      <c r="W45" s="46">
        <f>'[2]BOI#3'!$J154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'[2]BOI#3'!$L154</f>
        <v>0</v>
      </c>
      <c r="AG45" s="46"/>
      <c r="AH45" s="50">
        <f t="shared" si="13"/>
        <v>0</v>
      </c>
      <c r="AI45" s="46">
        <f>'[2]BOI#3'!$M154</f>
        <v>0</v>
      </c>
      <c r="AJ45" s="46"/>
      <c r="AK45" s="50">
        <f t="shared" si="14"/>
        <v>0</v>
      </c>
      <c r="AL45" s="46">
        <f>'[2]BOI#3'!$N154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'[2]BOI#3'!$P154</f>
        <v>0</v>
      </c>
      <c r="AS45" s="46"/>
      <c r="AT45" s="47">
        <f t="shared" si="18"/>
        <v>0</v>
      </c>
      <c r="AU45" s="46">
        <f>'[2]BOI#3'!$Q154</f>
        <v>0</v>
      </c>
      <c r="AV45" s="46"/>
      <c r="AW45" s="47">
        <f t="shared" si="19"/>
        <v>0</v>
      </c>
      <c r="AX45" s="46">
        <f>'[2]BOI#3'!$R154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VLOOKUP($B45,Test!$A$5:$H$58,7,0)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'[2]BOI#3'!$D155</f>
        <v>0</v>
      </c>
      <c r="F46" s="46"/>
      <c r="G46" s="47">
        <f t="shared" si="43"/>
        <v>0</v>
      </c>
      <c r="H46" s="46">
        <f>'[2]BOI#3'!$E155</f>
        <v>0</v>
      </c>
      <c r="I46" s="46"/>
      <c r="J46" s="47">
        <f t="shared" si="31"/>
        <v>0</v>
      </c>
      <c r="K46" s="46">
        <f>'[2]BOI#3'!$F155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'[2]BOI#3'!$H155</f>
        <v>0</v>
      </c>
      <c r="R46" s="46"/>
      <c r="S46" s="47">
        <f t="shared" si="35"/>
        <v>0</v>
      </c>
      <c r="T46" s="46">
        <f>'[2]BOI#3'!$I155</f>
        <v>0</v>
      </c>
      <c r="U46" s="46"/>
      <c r="V46" s="47">
        <f t="shared" si="36"/>
        <v>0</v>
      </c>
      <c r="W46" s="46">
        <f>'[2]BOI#3'!$J155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'[2]BOI#3'!$L155</f>
        <v>0</v>
      </c>
      <c r="AG46" s="46"/>
      <c r="AH46" s="50">
        <f t="shared" si="13"/>
        <v>0</v>
      </c>
      <c r="AI46" s="46">
        <f>'[2]BOI#3'!$M155</f>
        <v>0</v>
      </c>
      <c r="AJ46" s="46"/>
      <c r="AK46" s="50">
        <f t="shared" si="14"/>
        <v>0</v>
      </c>
      <c r="AL46" s="46">
        <f>'[2]BOI#3'!$N155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'[2]BOI#3'!$P155</f>
        <v>0</v>
      </c>
      <c r="AS46" s="46"/>
      <c r="AT46" s="47">
        <f t="shared" si="18"/>
        <v>0</v>
      </c>
      <c r="AU46" s="46">
        <f>'[2]BOI#3'!$Q155</f>
        <v>0</v>
      </c>
      <c r="AV46" s="46"/>
      <c r="AW46" s="47">
        <f t="shared" si="19"/>
        <v>0</v>
      </c>
      <c r="AX46" s="46">
        <f>'[2]BOI#3'!$R155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VLOOKUP($B46,Test!$A$5:$H$58,7,0)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'[2]BOI#3'!$D156</f>
        <v>0</v>
      </c>
      <c r="F47" s="46"/>
      <c r="G47" s="47">
        <f t="shared" si="43"/>
        <v>0</v>
      </c>
      <c r="H47" s="46">
        <f>'[2]BOI#3'!$E156</f>
        <v>0</v>
      </c>
      <c r="I47" s="46"/>
      <c r="J47" s="47">
        <f t="shared" si="31"/>
        <v>0</v>
      </c>
      <c r="K47" s="46">
        <f>'[2]BOI#3'!$F156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'[2]BOI#3'!$H156</f>
        <v>0</v>
      </c>
      <c r="R47" s="46"/>
      <c r="S47" s="47">
        <f t="shared" si="35"/>
        <v>0</v>
      </c>
      <c r="T47" s="46">
        <f>'[2]BOI#3'!$I156</f>
        <v>0</v>
      </c>
      <c r="U47" s="46"/>
      <c r="V47" s="47">
        <f t="shared" si="36"/>
        <v>0</v>
      </c>
      <c r="W47" s="46">
        <f>'[2]BOI#3'!$J156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'[2]BOI#3'!$L156</f>
        <v>0</v>
      </c>
      <c r="AG47" s="46"/>
      <c r="AH47" s="50">
        <f t="shared" si="13"/>
        <v>0</v>
      </c>
      <c r="AI47" s="46">
        <f>'[2]BOI#3'!$M156</f>
        <v>0</v>
      </c>
      <c r="AJ47" s="46"/>
      <c r="AK47" s="50">
        <f t="shared" si="14"/>
        <v>0</v>
      </c>
      <c r="AL47" s="46">
        <f>'[2]BOI#3'!$N156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'[2]BOI#3'!$P156</f>
        <v>0</v>
      </c>
      <c r="AS47" s="46"/>
      <c r="AT47" s="47">
        <f t="shared" si="18"/>
        <v>0</v>
      </c>
      <c r="AU47" s="46">
        <f>'[2]BOI#3'!$Q156</f>
        <v>0</v>
      </c>
      <c r="AV47" s="46"/>
      <c r="AW47" s="47">
        <f t="shared" si="19"/>
        <v>0</v>
      </c>
      <c r="AX47" s="46">
        <f>'[2]BOI#3'!$R156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VLOOKUP($B47,Test!$A$5:$H$58,7,0)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'[2]BOI#3'!$D157</f>
        <v>0</v>
      </c>
      <c r="F48" s="46"/>
      <c r="G48" s="47">
        <f t="shared" si="43"/>
        <v>0</v>
      </c>
      <c r="H48" s="46">
        <f>'[2]BOI#3'!$E157</f>
        <v>0</v>
      </c>
      <c r="I48" s="46"/>
      <c r="J48" s="47">
        <f t="shared" si="31"/>
        <v>0</v>
      </c>
      <c r="K48" s="46">
        <f>'[2]BOI#3'!$F157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'[2]BOI#3'!$H157</f>
        <v>0</v>
      </c>
      <c r="R48" s="46"/>
      <c r="S48" s="47">
        <f t="shared" si="35"/>
        <v>0</v>
      </c>
      <c r="T48" s="46">
        <f>'[2]BOI#3'!$I157</f>
        <v>0</v>
      </c>
      <c r="U48" s="46"/>
      <c r="V48" s="47">
        <f t="shared" si="36"/>
        <v>0</v>
      </c>
      <c r="W48" s="46">
        <f>'[2]BOI#3'!$J157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'[2]BOI#3'!$L157</f>
        <v>0</v>
      </c>
      <c r="AG48" s="46"/>
      <c r="AH48" s="50">
        <f t="shared" si="13"/>
        <v>0</v>
      </c>
      <c r="AI48" s="46">
        <f>'[2]BOI#3'!$M157</f>
        <v>0</v>
      </c>
      <c r="AJ48" s="46"/>
      <c r="AK48" s="50">
        <f t="shared" si="14"/>
        <v>0</v>
      </c>
      <c r="AL48" s="46">
        <f>'[2]BOI#3'!$N157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'[2]BOI#3'!$P157</f>
        <v>0</v>
      </c>
      <c r="AS48" s="46"/>
      <c r="AT48" s="47">
        <f t="shared" si="18"/>
        <v>0</v>
      </c>
      <c r="AU48" s="46">
        <f>'[2]BOI#3'!$Q157</f>
        <v>0</v>
      </c>
      <c r="AV48" s="46"/>
      <c r="AW48" s="47">
        <f t="shared" si="19"/>
        <v>0</v>
      </c>
      <c r="AX48" s="46">
        <f>'[2]BOI#3'!$R157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VLOOKUP($B48,Test!$A$5:$H$58,7,0)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'[2]BOI#3'!$D158</f>
        <v>0</v>
      </c>
      <c r="F49" s="46"/>
      <c r="G49" s="47">
        <f t="shared" si="43"/>
        <v>0</v>
      </c>
      <c r="H49" s="46">
        <f>'[2]BOI#3'!$E158</f>
        <v>0</v>
      </c>
      <c r="I49" s="46"/>
      <c r="J49" s="47">
        <f t="shared" si="31"/>
        <v>0</v>
      </c>
      <c r="K49" s="46">
        <f>'[2]BOI#3'!$F158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'[2]BOI#3'!$H158</f>
        <v>0</v>
      </c>
      <c r="R49" s="46"/>
      <c r="S49" s="47">
        <f t="shared" si="35"/>
        <v>0</v>
      </c>
      <c r="T49" s="46">
        <f>'[2]BOI#3'!$I158</f>
        <v>0</v>
      </c>
      <c r="U49" s="46"/>
      <c r="V49" s="47">
        <f t="shared" si="36"/>
        <v>0</v>
      </c>
      <c r="W49" s="46">
        <f>'[2]BOI#3'!$J158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'[2]BOI#3'!$L158</f>
        <v>0</v>
      </c>
      <c r="AG49" s="46"/>
      <c r="AH49" s="50">
        <f t="shared" si="13"/>
        <v>0</v>
      </c>
      <c r="AI49" s="46">
        <f>'[2]BOI#3'!$M158</f>
        <v>0</v>
      </c>
      <c r="AJ49" s="46"/>
      <c r="AK49" s="50">
        <f t="shared" si="14"/>
        <v>0</v>
      </c>
      <c r="AL49" s="46">
        <f>'[2]BOI#3'!$N158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'[2]BOI#3'!$P158</f>
        <v>0</v>
      </c>
      <c r="AS49" s="46"/>
      <c r="AT49" s="47">
        <f t="shared" si="18"/>
        <v>0</v>
      </c>
      <c r="AU49" s="46">
        <f>'[2]BOI#3'!$Q158</f>
        <v>0</v>
      </c>
      <c r="AV49" s="46"/>
      <c r="AW49" s="47">
        <f t="shared" si="19"/>
        <v>0</v>
      </c>
      <c r="AX49" s="46">
        <f>'[2]BOI#3'!$R158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VLOOKUP($B49,Test!$A$5:$H$58,7,0)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'[2]BOI#3'!$D159</f>
        <v>0</v>
      </c>
      <c r="F50" s="46"/>
      <c r="G50" s="47">
        <f t="shared" si="43"/>
        <v>0</v>
      </c>
      <c r="H50" s="46">
        <f>'[2]BOI#3'!$E159</f>
        <v>0</v>
      </c>
      <c r="I50" s="46"/>
      <c r="J50" s="47">
        <f t="shared" si="31"/>
        <v>0</v>
      </c>
      <c r="K50" s="46">
        <f>'[2]BOI#3'!$F159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'[2]BOI#3'!$H159</f>
        <v>0</v>
      </c>
      <c r="R50" s="46"/>
      <c r="S50" s="47">
        <f t="shared" si="35"/>
        <v>0</v>
      </c>
      <c r="T50" s="46">
        <f>'[2]BOI#3'!$I159</f>
        <v>0</v>
      </c>
      <c r="U50" s="46"/>
      <c r="V50" s="47">
        <f t="shared" si="36"/>
        <v>0</v>
      </c>
      <c r="W50" s="46">
        <f>'[2]BOI#3'!$J159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'[2]BOI#3'!$L159</f>
        <v>0</v>
      </c>
      <c r="AG50" s="46"/>
      <c r="AH50" s="50">
        <f t="shared" si="13"/>
        <v>0</v>
      </c>
      <c r="AI50" s="46">
        <f>'[2]BOI#3'!$M159</f>
        <v>0</v>
      </c>
      <c r="AJ50" s="46"/>
      <c r="AK50" s="50">
        <f t="shared" si="14"/>
        <v>0</v>
      </c>
      <c r="AL50" s="46">
        <f>'[2]BOI#3'!$N159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'[2]BOI#3'!$P159</f>
        <v>0</v>
      </c>
      <c r="AS50" s="46"/>
      <c r="AT50" s="47">
        <f t="shared" si="18"/>
        <v>0</v>
      </c>
      <c r="AU50" s="46">
        <f>'[2]BOI#3'!$Q159</f>
        <v>0</v>
      </c>
      <c r="AV50" s="46"/>
      <c r="AW50" s="47">
        <f t="shared" si="19"/>
        <v>0</v>
      </c>
      <c r="AX50" s="46">
        <f>'[2]BOI#3'!$R159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VLOOKUP($B50,Test!$A$5:$H$58,7,0)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'[2]BOI#3'!$D160</f>
        <v>0</v>
      </c>
      <c r="F51" s="46"/>
      <c r="G51" s="47">
        <f t="shared" ref="G51" si="57">+E51-F51</f>
        <v>0</v>
      </c>
      <c r="H51" s="46">
        <f>'[2]BOI#3'!$E160</f>
        <v>0</v>
      </c>
      <c r="I51" s="46"/>
      <c r="J51" s="47">
        <f t="shared" ref="J51" si="58">+H51-I51</f>
        <v>0</v>
      </c>
      <c r="K51" s="46">
        <f>'[2]BOI#3'!$F160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'[2]BOI#3'!$H160</f>
        <v>0</v>
      </c>
      <c r="R51" s="46"/>
      <c r="S51" s="47">
        <f t="shared" ref="S51" si="63">+Q51-R51</f>
        <v>0</v>
      </c>
      <c r="T51" s="46">
        <f>'[2]BOI#3'!$I160</f>
        <v>0</v>
      </c>
      <c r="U51" s="46"/>
      <c r="V51" s="47">
        <f t="shared" ref="V51" si="64">+T51-U51</f>
        <v>0</v>
      </c>
      <c r="W51" s="46">
        <f>'[2]BOI#3'!$J160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'[2]BOI#3'!$L160</f>
        <v>0</v>
      </c>
      <c r="AG51" s="46"/>
      <c r="AH51" s="50">
        <f t="shared" ref="AH51" si="72">AF51-AG51</f>
        <v>0</v>
      </c>
      <c r="AI51" s="46">
        <f>'[2]BOI#3'!$M160</f>
        <v>0</v>
      </c>
      <c r="AJ51" s="46"/>
      <c r="AK51" s="50">
        <f t="shared" ref="AK51" si="73">AI51-AJ51</f>
        <v>0</v>
      </c>
      <c r="AL51" s="46">
        <f>'[2]BOI#3'!$N160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'[2]BOI#3'!$P160</f>
        <v>0</v>
      </c>
      <c r="AS51" s="46"/>
      <c r="AT51" s="47">
        <f t="shared" ref="AT51" si="78">AR51-AS51</f>
        <v>0</v>
      </c>
      <c r="AU51" s="46">
        <f>'[2]BOI#3'!$Q160</f>
        <v>0</v>
      </c>
      <c r="AV51" s="46"/>
      <c r="AW51" s="47">
        <f t="shared" ref="AW51" si="79">AU51-AV51</f>
        <v>0</v>
      </c>
      <c r="AX51" s="46">
        <f>'[2]BOI#3'!$R160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'[2]BOI#3'!$D161</f>
        <v>0</v>
      </c>
      <c r="F52" s="51"/>
      <c r="G52" s="52">
        <f t="shared" si="43"/>
        <v>0</v>
      </c>
      <c r="H52" s="51">
        <f>'[2]BOI#3'!$E161</f>
        <v>0</v>
      </c>
      <c r="I52" s="51"/>
      <c r="J52" s="52">
        <f t="shared" si="31"/>
        <v>0</v>
      </c>
      <c r="K52" s="51">
        <f>'[2]BOI#3'!$F161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'[2]BOI#3'!$H161</f>
        <v>0</v>
      </c>
      <c r="R52" s="51"/>
      <c r="S52" s="52">
        <f t="shared" si="35"/>
        <v>0</v>
      </c>
      <c r="T52" s="51">
        <f>'[2]BOI#3'!$I161</f>
        <v>0</v>
      </c>
      <c r="U52" s="51"/>
      <c r="V52" s="52">
        <f t="shared" si="36"/>
        <v>0</v>
      </c>
      <c r="W52" s="51">
        <f>'[2]BOI#3'!$J161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'[2]BOI#3'!$L161</f>
        <v>0</v>
      </c>
      <c r="AG52" s="51"/>
      <c r="AH52" s="54">
        <f t="shared" si="13"/>
        <v>0</v>
      </c>
      <c r="AI52" s="51">
        <f>'[2]BOI#3'!$M161</f>
        <v>0</v>
      </c>
      <c r="AJ52" s="51"/>
      <c r="AK52" s="54">
        <f t="shared" si="14"/>
        <v>0</v>
      </c>
      <c r="AL52" s="51">
        <f>'[2]BOI#3'!$N161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'[2]BOI#3'!$P161</f>
        <v>0</v>
      </c>
      <c r="AS52" s="51"/>
      <c r="AT52" s="52">
        <f t="shared" si="18"/>
        <v>0</v>
      </c>
      <c r="AU52" s="51">
        <f>'[2]BOI#3'!$Q161</f>
        <v>0</v>
      </c>
      <c r="AV52" s="51"/>
      <c r="AW52" s="52">
        <f t="shared" si="19"/>
        <v>0</v>
      </c>
      <c r="AX52" s="51">
        <f>'[2]BOI#3'!$R161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VLOOKUP($B52,Test!$A$5:$H$58,7,0)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1048020.5750592105</v>
      </c>
      <c r="F53" s="215">
        <f t="shared" si="90"/>
        <v>757202.16</v>
      </c>
      <c r="G53" s="41">
        <f t="shared" si="90"/>
        <v>290818.41505921062</v>
      </c>
      <c r="H53" s="40">
        <f t="shared" si="90"/>
        <v>1480253.968990765</v>
      </c>
      <c r="I53" s="40">
        <f t="shared" si="90"/>
        <v>785914.02999999991</v>
      </c>
      <c r="J53" s="42">
        <f t="shared" si="90"/>
        <v>694339.93899076513</v>
      </c>
      <c r="K53" s="40">
        <f t="shared" si="90"/>
        <v>1142045.8736457699</v>
      </c>
      <c r="L53" s="40">
        <f t="shared" si="90"/>
        <v>719287.69000000006</v>
      </c>
      <c r="M53" s="43">
        <f t="shared" si="90"/>
        <v>422758.18364576984</v>
      </c>
      <c r="N53" s="192">
        <f t="shared" si="90"/>
        <v>3670320.4176957454</v>
      </c>
      <c r="O53" s="131">
        <f t="shared" si="90"/>
        <v>2262403.8800000004</v>
      </c>
      <c r="P53" s="64">
        <f t="shared" si="90"/>
        <v>1407916.5376957459</v>
      </c>
      <c r="Q53" s="299">
        <f t="shared" si="90"/>
        <v>1218706.3717372355</v>
      </c>
      <c r="R53" s="40">
        <f t="shared" si="90"/>
        <v>1005390.9400000001</v>
      </c>
      <c r="S53" s="41">
        <f t="shared" si="90"/>
        <v>213315.43173723537</v>
      </c>
      <c r="T53" s="40">
        <f t="shared" si="90"/>
        <v>1173700.1863260027</v>
      </c>
      <c r="U53" s="40">
        <f t="shared" si="90"/>
        <v>0</v>
      </c>
      <c r="V53" s="42">
        <f t="shared" si="90"/>
        <v>1173700.1863260027</v>
      </c>
      <c r="W53" s="40">
        <f t="shared" si="90"/>
        <v>929350.88050715218</v>
      </c>
      <c r="X53" s="40">
        <f t="shared" si="90"/>
        <v>0</v>
      </c>
      <c r="Y53" s="43">
        <f t="shared" si="90"/>
        <v>929350.88050715218</v>
      </c>
      <c r="Z53" s="192">
        <f t="shared" si="90"/>
        <v>3321757.4385703905</v>
      </c>
      <c r="AA53" s="202">
        <f t="shared" si="90"/>
        <v>1005390.9400000001</v>
      </c>
      <c r="AB53" s="64">
        <f t="shared" si="90"/>
        <v>2316366.4985703905</v>
      </c>
      <c r="AC53" s="205">
        <f t="shared" si="90"/>
        <v>6992077.8562661363</v>
      </c>
      <c r="AD53" s="134">
        <f t="shared" si="90"/>
        <v>3267794.82</v>
      </c>
      <c r="AE53" s="331">
        <f t="shared" si="90"/>
        <v>3724283.0362661364</v>
      </c>
      <c r="AF53" s="299">
        <f t="shared" si="90"/>
        <v>1272650.3817146972</v>
      </c>
      <c r="AG53" s="40">
        <f t="shared" si="90"/>
        <v>0</v>
      </c>
      <c r="AH53" s="215">
        <f t="shared" si="90"/>
        <v>1272650.3817146972</v>
      </c>
      <c r="AI53" s="40">
        <f t="shared" si="90"/>
        <v>1103500.5288254812</v>
      </c>
      <c r="AJ53" s="40">
        <f t="shared" si="90"/>
        <v>0</v>
      </c>
      <c r="AK53" s="215">
        <f t="shared" ref="AK53:BI53" si="91">SUM(AK7:AK52)</f>
        <v>1103500.5288254812</v>
      </c>
      <c r="AL53" s="40">
        <f t="shared" si="91"/>
        <v>1211194.4196486485</v>
      </c>
      <c r="AM53" s="40">
        <f t="shared" si="91"/>
        <v>0</v>
      </c>
      <c r="AN53" s="43">
        <f t="shared" si="91"/>
        <v>1211194.4196486485</v>
      </c>
      <c r="AO53" s="192">
        <f t="shared" si="91"/>
        <v>3587345.3301888281</v>
      </c>
      <c r="AP53" s="131">
        <f t="shared" si="91"/>
        <v>0</v>
      </c>
      <c r="AQ53" s="308">
        <f t="shared" si="91"/>
        <v>3587345.3301888281</v>
      </c>
      <c r="AR53" s="299">
        <f t="shared" si="91"/>
        <v>1039349.2665792922</v>
      </c>
      <c r="AS53" s="40">
        <f t="shared" si="91"/>
        <v>0</v>
      </c>
      <c r="AT53" s="42">
        <f t="shared" si="91"/>
        <v>1039349.2665792922</v>
      </c>
      <c r="AU53" s="40">
        <f t="shared" si="91"/>
        <v>996763.60703653586</v>
      </c>
      <c r="AV53" s="40">
        <f t="shared" si="91"/>
        <v>0</v>
      </c>
      <c r="AW53" s="42">
        <f t="shared" si="91"/>
        <v>996763.60703653586</v>
      </c>
      <c r="AX53" s="40">
        <f t="shared" si="91"/>
        <v>1070544.5177019089</v>
      </c>
      <c r="AY53" s="40">
        <f t="shared" si="91"/>
        <v>0</v>
      </c>
      <c r="AZ53" s="41">
        <f t="shared" si="91"/>
        <v>1070544.5177019089</v>
      </c>
      <c r="BA53" s="192">
        <f t="shared" si="91"/>
        <v>3106657.3913177368</v>
      </c>
      <c r="BB53" s="202">
        <f t="shared" si="91"/>
        <v>0</v>
      </c>
      <c r="BC53" s="224">
        <f t="shared" si="91"/>
        <v>3106657.3913177368</v>
      </c>
      <c r="BD53" s="205">
        <f t="shared" si="91"/>
        <v>6694002.7215065649</v>
      </c>
      <c r="BE53" s="218">
        <f t="shared" si="91"/>
        <v>0</v>
      </c>
      <c r="BF53" s="226">
        <f t="shared" si="91"/>
        <v>6694002.7215065649</v>
      </c>
      <c r="BG53" s="205">
        <f t="shared" si="91"/>
        <v>13686080.577772701</v>
      </c>
      <c r="BH53" s="134">
        <f t="shared" si="91"/>
        <v>3267794.82</v>
      </c>
      <c r="BI53" s="226">
        <f t="shared" si="91"/>
        <v>10418285.757772701</v>
      </c>
      <c r="BJ53" s="288"/>
      <c r="BK53" s="265">
        <f>SUM(BK7:BK52)</f>
        <v>1022562.2199999999</v>
      </c>
    </row>
    <row r="54" spans="1:63" ht="33" customHeight="1"/>
    <row r="55" spans="1:63" ht="33" customHeight="1">
      <c r="F55" s="304">
        <f>ROUND(F53-Test!$F$61,2)</f>
        <v>494554.83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'[2]BOI#4'!$D116</f>
        <v>7600</v>
      </c>
      <c r="F7" s="46">
        <v>7600</v>
      </c>
      <c r="G7" s="47">
        <f>+E7-F7</f>
        <v>0</v>
      </c>
      <c r="H7" s="46">
        <f>'[2]BOI#4'!$E116</f>
        <v>6800</v>
      </c>
      <c r="I7" s="46">
        <v>6800</v>
      </c>
      <c r="J7" s="47">
        <f>+H7-I7</f>
        <v>0</v>
      </c>
      <c r="K7" s="46">
        <f>'[2]BOI#4'!$F116</f>
        <v>6500</v>
      </c>
      <c r="L7" s="46">
        <v>6500</v>
      </c>
      <c r="M7" s="48">
        <f>+K7-L7</f>
        <v>0</v>
      </c>
      <c r="N7" s="190">
        <f>+E7+H7+K7</f>
        <v>20900</v>
      </c>
      <c r="O7" s="129">
        <f>+F7+I7+L7</f>
        <v>20900</v>
      </c>
      <c r="P7" s="61">
        <f>+N7-O7</f>
        <v>0</v>
      </c>
      <c r="Q7" s="46">
        <f>'[2]BOI#4'!$H116</f>
        <v>6600</v>
      </c>
      <c r="R7" s="46">
        <v>6600</v>
      </c>
      <c r="S7" s="47">
        <f>+Q7-R7</f>
        <v>0</v>
      </c>
      <c r="T7" s="46">
        <f>'[2]BOI#4'!$I116</f>
        <v>6600</v>
      </c>
      <c r="U7" s="46"/>
      <c r="V7" s="47">
        <f>+T7-U7</f>
        <v>6600</v>
      </c>
      <c r="W7" s="46">
        <f>'[2]BOI#4'!$J116</f>
        <v>6600</v>
      </c>
      <c r="X7" s="46"/>
      <c r="Y7" s="48">
        <f>+W7-X7</f>
        <v>6600</v>
      </c>
      <c r="Z7" s="190">
        <f>+Q7+T7+W7</f>
        <v>19800</v>
      </c>
      <c r="AA7" s="200">
        <f>+R7+U7+X7</f>
        <v>6600</v>
      </c>
      <c r="AB7" s="61">
        <f>+Z7-AA7</f>
        <v>13200</v>
      </c>
      <c r="AC7" s="204">
        <f>+E7+H7+K7+Q7+T7+W7</f>
        <v>40700</v>
      </c>
      <c r="AD7" s="133">
        <f>+F7+I7+L7+R7+U7+X7</f>
        <v>27500</v>
      </c>
      <c r="AE7" s="311">
        <f>+AC7-AD7</f>
        <v>13200</v>
      </c>
      <c r="AF7" s="297">
        <f>'[2]BOI#4'!$L116</f>
        <v>5600</v>
      </c>
      <c r="AG7" s="46"/>
      <c r="AH7" s="50">
        <f t="shared" ref="AH7:AH52" si="13">AF7-AG7</f>
        <v>5600</v>
      </c>
      <c r="AI7" s="46">
        <f>'[2]BOI#4'!$M116</f>
        <v>5600</v>
      </c>
      <c r="AJ7" s="46"/>
      <c r="AK7" s="50">
        <f t="shared" ref="AK7:AK52" si="14">AI7-AJ7</f>
        <v>5600</v>
      </c>
      <c r="AL7" s="46">
        <f>'[2]BOI#4'!$N116</f>
        <v>5600</v>
      </c>
      <c r="AM7" s="46"/>
      <c r="AN7" s="48">
        <f t="shared" ref="AN7:AN52" si="15">AL7-AM7</f>
        <v>5600</v>
      </c>
      <c r="AO7" s="190">
        <f t="shared" ref="AO7:AP49" si="16">+AF7+AI7+AL7</f>
        <v>16800</v>
      </c>
      <c r="AP7" s="129">
        <f t="shared" si="16"/>
        <v>0</v>
      </c>
      <c r="AQ7" s="61">
        <f t="shared" ref="AQ7:AQ52" si="17">AO7-AP7</f>
        <v>16800</v>
      </c>
      <c r="AR7" s="46">
        <f>'[2]BOI#4'!$P116</f>
        <v>5600</v>
      </c>
      <c r="AS7" s="46"/>
      <c r="AT7" s="47">
        <f t="shared" ref="AT7:AT52" si="18">AR7-AS7</f>
        <v>5600</v>
      </c>
      <c r="AU7" s="46">
        <f>'[2]BOI#4'!$Q116</f>
        <v>5600</v>
      </c>
      <c r="AV7" s="46"/>
      <c r="AW7" s="47">
        <f t="shared" ref="AW7:AW52" si="19">AU7-AV7</f>
        <v>5600</v>
      </c>
      <c r="AX7" s="46">
        <f>'[2]BOI#4'!$R116</f>
        <v>5600</v>
      </c>
      <c r="AY7" s="46"/>
      <c r="AZ7" s="50">
        <f t="shared" ref="AZ7:AZ52" si="20">AX7-AY7</f>
        <v>5600</v>
      </c>
      <c r="BA7" s="190">
        <f t="shared" ref="BA7:BA49" si="21">+AR7+AU7+AX7</f>
        <v>16800</v>
      </c>
      <c r="BB7" s="200">
        <f t="shared" ref="BB7:BB49" si="22">+AS7+AV7+AY7</f>
        <v>0</v>
      </c>
      <c r="BC7" s="222">
        <f t="shared" ref="BC7:BC49" si="23">BA7-BB7</f>
        <v>16800</v>
      </c>
      <c r="BD7" s="204">
        <f t="shared" ref="BD7:BD49" si="24">AF7+AI7+AL7+AR7+AU7+AX7</f>
        <v>33600</v>
      </c>
      <c r="BE7" s="217">
        <f t="shared" ref="BE7:BE49" si="25">+AG7+AJ7+AM7+AS7+AV7+AY7</f>
        <v>0</v>
      </c>
      <c r="BF7" s="225">
        <f t="shared" ref="BF7:BF49" si="26">BD7-BE7</f>
        <v>33600</v>
      </c>
      <c r="BG7" s="204">
        <f t="shared" ref="BG7:BG49" si="27">+AC7+BD7</f>
        <v>74300</v>
      </c>
      <c r="BH7" s="133">
        <f t="shared" ref="BH7:BH49" si="28">+AD7+BE7</f>
        <v>27500</v>
      </c>
      <c r="BI7" s="225">
        <f t="shared" ref="BI7:BI49" si="29">BG7-BH7</f>
        <v>46800</v>
      </c>
      <c r="BJ7" s="290"/>
      <c r="BK7" s="45">
        <f>VLOOKUP($B7,Test!$A$5:$H$58,8,0)</f>
        <v>7000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'[2]BOI#4'!$D117</f>
        <v>547930.48</v>
      </c>
      <c r="F8" s="46">
        <v>220370.89</v>
      </c>
      <c r="G8" s="47">
        <f t="shared" ref="G8:G22" si="30">+E8-F8</f>
        <v>327559.58999999997</v>
      </c>
      <c r="H8" s="46">
        <f>'[2]BOI#4'!$E117</f>
        <v>503980.45999999996</v>
      </c>
      <c r="I8" s="46">
        <v>381047.98</v>
      </c>
      <c r="J8" s="47">
        <f t="shared" ref="J8:J52" si="31">+H8-I8</f>
        <v>122932.47999999998</v>
      </c>
      <c r="K8" s="46">
        <f>'[2]BOI#4'!$F117</f>
        <v>483851.14</v>
      </c>
      <c r="L8" s="46">
        <v>326979.98</v>
      </c>
      <c r="M8" s="48">
        <f t="shared" ref="M8:M52" si="32">+K8-L8</f>
        <v>156871.16000000003</v>
      </c>
      <c r="N8" s="190">
        <f t="shared" ref="N8:O49" si="33">+E8+H8+K8</f>
        <v>1535762.08</v>
      </c>
      <c r="O8" s="129">
        <f t="shared" si="33"/>
        <v>928398.85</v>
      </c>
      <c r="P8" s="61">
        <f t="shared" ref="P8:P52" si="34">+N8-O8</f>
        <v>607363.2300000001</v>
      </c>
      <c r="Q8" s="46">
        <f>'[2]BOI#4'!$H117</f>
        <v>431762.16000000003</v>
      </c>
      <c r="R8" s="46">
        <v>219745.64</v>
      </c>
      <c r="S8" s="47">
        <f t="shared" ref="S8:S52" si="35">+Q8-R8</f>
        <v>212016.52000000002</v>
      </c>
      <c r="T8" s="46">
        <f>'[2]BOI#4'!$I117</f>
        <v>432583.78</v>
      </c>
      <c r="U8" s="46"/>
      <c r="V8" s="47">
        <f t="shared" ref="V8:V52" si="36">+T8-U8</f>
        <v>432583.78</v>
      </c>
      <c r="W8" s="46">
        <f>'[2]BOI#4'!$J117</f>
        <v>436838.3</v>
      </c>
      <c r="X8" s="46"/>
      <c r="Y8" s="48">
        <f t="shared" ref="Y8:Y52" si="37">+W8-X8</f>
        <v>436838.3</v>
      </c>
      <c r="Z8" s="190">
        <f t="shared" ref="Z8:AA49" si="38">+Q8+T8+W8</f>
        <v>1301184.24</v>
      </c>
      <c r="AA8" s="200">
        <f t="shared" si="38"/>
        <v>219745.64</v>
      </c>
      <c r="AB8" s="61">
        <f t="shared" ref="AB8:AB52" si="39">+Z8-AA8</f>
        <v>1081438.6000000001</v>
      </c>
      <c r="AC8" s="204">
        <f t="shared" ref="AC8:AD49" si="40">+E8+H8+K8+Q8+T8+W8</f>
        <v>2836946.3200000003</v>
      </c>
      <c r="AD8" s="133">
        <f t="shared" si="40"/>
        <v>1148144.49</v>
      </c>
      <c r="AE8" s="311">
        <f t="shared" ref="AE8:AE52" si="41">+AC8-AD8</f>
        <v>1688801.8300000003</v>
      </c>
      <c r="AF8" s="297">
        <f>'[2]BOI#4'!$L117</f>
        <v>311691.3</v>
      </c>
      <c r="AG8" s="46"/>
      <c r="AH8" s="50">
        <f t="shared" si="13"/>
        <v>311691.3</v>
      </c>
      <c r="AI8" s="46">
        <f>'[2]BOI#4'!$M117</f>
        <v>312578.26</v>
      </c>
      <c r="AJ8" s="46"/>
      <c r="AK8" s="50">
        <f t="shared" si="14"/>
        <v>312578.26</v>
      </c>
      <c r="AL8" s="46">
        <f>'[2]BOI#4'!$N117</f>
        <v>319159.36</v>
      </c>
      <c r="AM8" s="46"/>
      <c r="AN8" s="48">
        <f t="shared" si="15"/>
        <v>319159.36</v>
      </c>
      <c r="AO8" s="190">
        <f t="shared" si="16"/>
        <v>943428.92</v>
      </c>
      <c r="AP8" s="129">
        <f t="shared" si="16"/>
        <v>0</v>
      </c>
      <c r="AQ8" s="61">
        <f t="shared" si="17"/>
        <v>943428.92</v>
      </c>
      <c r="AR8" s="46">
        <f>'[2]BOI#4'!$P117</f>
        <v>309571.91000000003</v>
      </c>
      <c r="AS8" s="46"/>
      <c r="AT8" s="47">
        <f t="shared" si="18"/>
        <v>309571.91000000003</v>
      </c>
      <c r="AU8" s="46">
        <f>'[2]BOI#4'!$Q117</f>
        <v>308700.90000000002</v>
      </c>
      <c r="AV8" s="46"/>
      <c r="AW8" s="47">
        <f t="shared" si="19"/>
        <v>308700.90000000002</v>
      </c>
      <c r="AX8" s="46">
        <f>'[2]BOI#4'!$R117</f>
        <v>305678.17000000004</v>
      </c>
      <c r="AY8" s="46"/>
      <c r="AZ8" s="50">
        <f t="shared" si="20"/>
        <v>305678.17000000004</v>
      </c>
      <c r="BA8" s="190">
        <f t="shared" si="21"/>
        <v>923950.9800000001</v>
      </c>
      <c r="BB8" s="200">
        <f t="shared" si="22"/>
        <v>0</v>
      </c>
      <c r="BC8" s="222">
        <f t="shared" si="23"/>
        <v>923950.9800000001</v>
      </c>
      <c r="BD8" s="204">
        <f t="shared" si="24"/>
        <v>1867379.9</v>
      </c>
      <c r="BE8" s="217">
        <f t="shared" si="25"/>
        <v>0</v>
      </c>
      <c r="BF8" s="225">
        <f t="shared" si="26"/>
        <v>1867379.9</v>
      </c>
      <c r="BG8" s="204">
        <f t="shared" si="27"/>
        <v>4704326.2200000007</v>
      </c>
      <c r="BH8" s="133">
        <f t="shared" si="28"/>
        <v>1148144.49</v>
      </c>
      <c r="BI8" s="225">
        <f t="shared" si="29"/>
        <v>3556181.7300000004</v>
      </c>
      <c r="BJ8" s="290"/>
      <c r="BK8" s="45">
        <f>VLOOKUP($B8,Test!$A$5:$H$58,8,0)</f>
        <v>452898.42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'[2]BOI#4'!$D118</f>
        <v>316549.88</v>
      </c>
      <c r="F9" s="46">
        <v>282874.23999999999</v>
      </c>
      <c r="G9" s="47">
        <f t="shared" si="30"/>
        <v>33675.640000000014</v>
      </c>
      <c r="H9" s="46">
        <f>'[2]BOI#4'!$E118</f>
        <v>32183.91</v>
      </c>
      <c r="I9" s="46">
        <v>24696.51</v>
      </c>
      <c r="J9" s="47">
        <f t="shared" si="31"/>
        <v>7487.4000000000015</v>
      </c>
      <c r="K9" s="46">
        <f>'[2]BOI#4'!$F118</f>
        <v>29422.07</v>
      </c>
      <c r="L9" s="46">
        <v>26563.15</v>
      </c>
      <c r="M9" s="48">
        <f t="shared" si="32"/>
        <v>2858.9199999999983</v>
      </c>
      <c r="N9" s="190">
        <f t="shared" si="33"/>
        <v>378155.86</v>
      </c>
      <c r="O9" s="129">
        <f t="shared" si="33"/>
        <v>334133.90000000002</v>
      </c>
      <c r="P9" s="61">
        <f t="shared" si="34"/>
        <v>44021.959999999963</v>
      </c>
      <c r="Q9" s="46">
        <f>'[2]BOI#4'!$H118</f>
        <v>30270.27</v>
      </c>
      <c r="R9" s="46">
        <v>3502.66</v>
      </c>
      <c r="S9" s="47">
        <f t="shared" si="35"/>
        <v>26767.61</v>
      </c>
      <c r="T9" s="46">
        <f>'[2]BOI#4'!$I118</f>
        <v>30270.27</v>
      </c>
      <c r="U9" s="46"/>
      <c r="V9" s="47">
        <f t="shared" si="36"/>
        <v>30270.27</v>
      </c>
      <c r="W9" s="46">
        <f>'[2]BOI#4'!$J118</f>
        <v>30531.91</v>
      </c>
      <c r="X9" s="46"/>
      <c r="Y9" s="48">
        <f t="shared" si="37"/>
        <v>30531.91</v>
      </c>
      <c r="Z9" s="190">
        <f t="shared" si="38"/>
        <v>91072.45</v>
      </c>
      <c r="AA9" s="200">
        <f t="shared" si="38"/>
        <v>3502.66</v>
      </c>
      <c r="AB9" s="61">
        <f t="shared" si="39"/>
        <v>87569.79</v>
      </c>
      <c r="AC9" s="204">
        <f t="shared" si="40"/>
        <v>469228.31</v>
      </c>
      <c r="AD9" s="133">
        <f t="shared" si="40"/>
        <v>337636.56</v>
      </c>
      <c r="AE9" s="311">
        <f t="shared" si="41"/>
        <v>131591.75</v>
      </c>
      <c r="AF9" s="297">
        <f>'[2]BOI#4'!$L118</f>
        <v>21784.9</v>
      </c>
      <c r="AG9" s="46"/>
      <c r="AH9" s="50">
        <f t="shared" si="13"/>
        <v>21784.9</v>
      </c>
      <c r="AI9" s="46">
        <f>'[2]BOI#4'!$M118</f>
        <v>21784.9</v>
      </c>
      <c r="AJ9" s="46"/>
      <c r="AK9" s="50">
        <f t="shared" si="14"/>
        <v>21784.9</v>
      </c>
      <c r="AL9" s="46">
        <f>'[2]BOI#4'!$N118</f>
        <v>22459.89</v>
      </c>
      <c r="AM9" s="46"/>
      <c r="AN9" s="48">
        <f t="shared" si="15"/>
        <v>22459.89</v>
      </c>
      <c r="AO9" s="190">
        <f t="shared" si="16"/>
        <v>66029.69</v>
      </c>
      <c r="AP9" s="129">
        <f t="shared" si="16"/>
        <v>0</v>
      </c>
      <c r="AQ9" s="61">
        <f t="shared" si="17"/>
        <v>66029.69</v>
      </c>
      <c r="AR9" s="46">
        <f>'[2]BOI#4'!$P118</f>
        <v>21393.26</v>
      </c>
      <c r="AS9" s="46"/>
      <c r="AT9" s="47">
        <f t="shared" si="18"/>
        <v>21393.26</v>
      </c>
      <c r="AU9" s="46">
        <f>'[2]BOI#4'!$Q118</f>
        <v>21393.26</v>
      </c>
      <c r="AV9" s="46"/>
      <c r="AW9" s="47">
        <f t="shared" si="19"/>
        <v>21393.26</v>
      </c>
      <c r="AX9" s="46">
        <f>'[2]BOI#4'!$R118</f>
        <v>22030.46</v>
      </c>
      <c r="AY9" s="46"/>
      <c r="AZ9" s="50">
        <f t="shared" si="20"/>
        <v>22030.46</v>
      </c>
      <c r="BA9" s="190">
        <f t="shared" si="21"/>
        <v>64816.979999999996</v>
      </c>
      <c r="BB9" s="200">
        <f t="shared" si="22"/>
        <v>0</v>
      </c>
      <c r="BC9" s="222">
        <f t="shared" si="23"/>
        <v>64816.979999999996</v>
      </c>
      <c r="BD9" s="204">
        <f t="shared" si="24"/>
        <v>130846.66999999998</v>
      </c>
      <c r="BE9" s="217">
        <f t="shared" si="25"/>
        <v>0</v>
      </c>
      <c r="BF9" s="225">
        <f t="shared" si="26"/>
        <v>130846.66999999998</v>
      </c>
      <c r="BG9" s="204">
        <f t="shared" si="27"/>
        <v>600074.98</v>
      </c>
      <c r="BH9" s="133">
        <f t="shared" si="28"/>
        <v>337636.56</v>
      </c>
      <c r="BI9" s="225">
        <f t="shared" si="29"/>
        <v>262438.42</v>
      </c>
      <c r="BJ9" s="290"/>
      <c r="BK9" s="45">
        <f>VLOOKUP($B9,Test!$A$5:$H$58,8,0)</f>
        <v>58659.13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'[2]BOI#4'!$D119</f>
        <v>87853.84</v>
      </c>
      <c r="F10" s="46">
        <v>43150.04</v>
      </c>
      <c r="G10" s="47">
        <f t="shared" si="30"/>
        <v>44703.799999999996</v>
      </c>
      <c r="H10" s="46">
        <f>'[2]BOI#4'!$E119</f>
        <v>484098.39</v>
      </c>
      <c r="I10" s="46">
        <v>48489.77</v>
      </c>
      <c r="J10" s="47">
        <f t="shared" si="31"/>
        <v>435608.62</v>
      </c>
      <c r="K10" s="46">
        <f>'[2]BOI#4'!$F119</f>
        <v>168454.78</v>
      </c>
      <c r="L10" s="46">
        <v>97842.34</v>
      </c>
      <c r="M10" s="48">
        <f t="shared" si="32"/>
        <v>70612.44</v>
      </c>
      <c r="N10" s="190">
        <f t="shared" si="33"/>
        <v>740407.01</v>
      </c>
      <c r="O10" s="129">
        <f t="shared" si="33"/>
        <v>189482.15</v>
      </c>
      <c r="P10" s="61">
        <f t="shared" si="34"/>
        <v>550924.86</v>
      </c>
      <c r="Q10" s="46">
        <f>'[2]BOI#4'!$H119</f>
        <v>74238.92</v>
      </c>
      <c r="R10" s="46">
        <v>79930.490000000005</v>
      </c>
      <c r="S10" s="47">
        <f t="shared" si="35"/>
        <v>-5691.570000000007</v>
      </c>
      <c r="T10" s="46">
        <f>'[2]BOI#4'!$I119</f>
        <v>64033.51</v>
      </c>
      <c r="U10" s="46"/>
      <c r="V10" s="47">
        <f t="shared" si="36"/>
        <v>64033.51</v>
      </c>
      <c r="W10" s="46">
        <f>'[2]BOI#4'!$J119</f>
        <v>67459.040000000008</v>
      </c>
      <c r="X10" s="46"/>
      <c r="Y10" s="48">
        <f t="shared" si="37"/>
        <v>67459.040000000008</v>
      </c>
      <c r="Z10" s="190">
        <f t="shared" si="38"/>
        <v>205731.47</v>
      </c>
      <c r="AA10" s="200">
        <f t="shared" si="38"/>
        <v>79930.490000000005</v>
      </c>
      <c r="AB10" s="61">
        <f t="shared" si="39"/>
        <v>125800.98</v>
      </c>
      <c r="AC10" s="204">
        <f t="shared" si="40"/>
        <v>946138.4800000001</v>
      </c>
      <c r="AD10" s="133">
        <f t="shared" si="40"/>
        <v>269412.64</v>
      </c>
      <c r="AE10" s="311">
        <f t="shared" si="41"/>
        <v>676725.84000000008</v>
      </c>
      <c r="AF10" s="297">
        <f>'[2]BOI#4'!$L119</f>
        <v>47870.02</v>
      </c>
      <c r="AG10" s="46"/>
      <c r="AH10" s="50">
        <f t="shared" si="13"/>
        <v>47870.02</v>
      </c>
      <c r="AI10" s="46">
        <f>'[2]BOI#4'!$M119</f>
        <v>47091.99</v>
      </c>
      <c r="AJ10" s="46"/>
      <c r="AK10" s="50">
        <f t="shared" si="14"/>
        <v>47091.99</v>
      </c>
      <c r="AL10" s="46">
        <f>'[2]BOI#4'!$N119</f>
        <v>47025.24</v>
      </c>
      <c r="AM10" s="46"/>
      <c r="AN10" s="48">
        <f t="shared" si="15"/>
        <v>47025.24</v>
      </c>
      <c r="AO10" s="190">
        <f t="shared" si="16"/>
        <v>141987.25</v>
      </c>
      <c r="AP10" s="129">
        <f t="shared" si="16"/>
        <v>0</v>
      </c>
      <c r="AQ10" s="61">
        <f t="shared" si="17"/>
        <v>141987.25</v>
      </c>
      <c r="AR10" s="46">
        <f>'[2]BOI#4'!$P119</f>
        <v>11760</v>
      </c>
      <c r="AS10" s="46"/>
      <c r="AT10" s="47">
        <f t="shared" si="18"/>
        <v>11760</v>
      </c>
      <c r="AU10" s="46">
        <f>'[2]BOI#4'!$Q119</f>
        <v>44451.96</v>
      </c>
      <c r="AV10" s="46"/>
      <c r="AW10" s="47">
        <f t="shared" si="19"/>
        <v>44451.96</v>
      </c>
      <c r="AX10" s="46">
        <f>'[2]BOI#4'!$R119</f>
        <v>389070.63</v>
      </c>
      <c r="AY10" s="46"/>
      <c r="AZ10" s="50">
        <f t="shared" si="20"/>
        <v>389070.63</v>
      </c>
      <c r="BA10" s="190">
        <f t="shared" si="21"/>
        <v>445282.59</v>
      </c>
      <c r="BB10" s="200">
        <f t="shared" si="22"/>
        <v>0</v>
      </c>
      <c r="BC10" s="222">
        <f t="shared" si="23"/>
        <v>445282.59</v>
      </c>
      <c r="BD10" s="204">
        <f t="shared" si="24"/>
        <v>587269.84</v>
      </c>
      <c r="BE10" s="217">
        <f t="shared" si="25"/>
        <v>0</v>
      </c>
      <c r="BF10" s="225">
        <f t="shared" si="26"/>
        <v>587269.84</v>
      </c>
      <c r="BG10" s="204">
        <f t="shared" si="27"/>
        <v>1533408.32</v>
      </c>
      <c r="BH10" s="133">
        <f t="shared" si="28"/>
        <v>269412.64</v>
      </c>
      <c r="BI10" s="225">
        <f t="shared" si="29"/>
        <v>1263995.6800000002</v>
      </c>
      <c r="BJ10" s="290"/>
      <c r="BK10" s="45">
        <f>VLOOKUP($B10,Test!$A$5:$H$58,8,0)</f>
        <v>75611.17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'[2]BOI#4'!$D120</f>
        <v>0</v>
      </c>
      <c r="F11" s="46"/>
      <c r="G11" s="47">
        <f t="shared" si="30"/>
        <v>0</v>
      </c>
      <c r="H11" s="46">
        <f>'[2]BOI#4'!$E120</f>
        <v>313103.45</v>
      </c>
      <c r="I11" s="46"/>
      <c r="J11" s="47">
        <f t="shared" si="31"/>
        <v>313103.45</v>
      </c>
      <c r="K11" s="46">
        <f>'[2]BOI#4'!$F120</f>
        <v>201331</v>
      </c>
      <c r="L11" s="46"/>
      <c r="M11" s="48">
        <f t="shared" si="32"/>
        <v>201331</v>
      </c>
      <c r="N11" s="190">
        <f t="shared" si="33"/>
        <v>514434.45</v>
      </c>
      <c r="O11" s="129">
        <f t="shared" si="33"/>
        <v>0</v>
      </c>
      <c r="P11" s="61">
        <f t="shared" si="34"/>
        <v>514434.45</v>
      </c>
      <c r="Q11" s="46">
        <f>'[2]BOI#4'!$H120</f>
        <v>163891.89000000001</v>
      </c>
      <c r="R11" s="46"/>
      <c r="S11" s="47">
        <f t="shared" si="35"/>
        <v>163891.89000000001</v>
      </c>
      <c r="T11" s="46">
        <f>'[2]BOI#4'!$I120</f>
        <v>0</v>
      </c>
      <c r="U11" s="46"/>
      <c r="V11" s="47">
        <f t="shared" si="36"/>
        <v>0</v>
      </c>
      <c r="W11" s="46">
        <f>'[2]BOI#4'!$J120</f>
        <v>0</v>
      </c>
      <c r="X11" s="46"/>
      <c r="Y11" s="48">
        <f t="shared" si="37"/>
        <v>0</v>
      </c>
      <c r="Z11" s="190">
        <f t="shared" si="38"/>
        <v>163891.89000000001</v>
      </c>
      <c r="AA11" s="200">
        <f t="shared" si="38"/>
        <v>0</v>
      </c>
      <c r="AB11" s="61">
        <f t="shared" si="39"/>
        <v>163891.89000000001</v>
      </c>
      <c r="AC11" s="204">
        <f t="shared" si="40"/>
        <v>678326.34000000008</v>
      </c>
      <c r="AD11" s="133">
        <f t="shared" si="40"/>
        <v>0</v>
      </c>
      <c r="AE11" s="311">
        <f t="shared" si="41"/>
        <v>678326.34000000008</v>
      </c>
      <c r="AF11" s="297">
        <f>'[2]BOI#4'!$L120</f>
        <v>138178.49</v>
      </c>
      <c r="AG11" s="46"/>
      <c r="AH11" s="50">
        <f t="shared" si="13"/>
        <v>138178.49</v>
      </c>
      <c r="AI11" s="46">
        <f>'[2]BOI#4'!$M120</f>
        <v>0</v>
      </c>
      <c r="AJ11" s="46"/>
      <c r="AK11" s="50">
        <f t="shared" si="14"/>
        <v>0</v>
      </c>
      <c r="AL11" s="46">
        <f>'[2]BOI#4'!$N120</f>
        <v>182245.99</v>
      </c>
      <c r="AM11" s="46"/>
      <c r="AN11" s="48">
        <f t="shared" si="15"/>
        <v>182245.99</v>
      </c>
      <c r="AO11" s="190">
        <f t="shared" si="16"/>
        <v>320424.48</v>
      </c>
      <c r="AP11" s="129">
        <f t="shared" si="16"/>
        <v>0</v>
      </c>
      <c r="AQ11" s="61">
        <f t="shared" si="17"/>
        <v>320424.48</v>
      </c>
      <c r="AR11" s="46">
        <f>'[2]BOI#4'!$P120</f>
        <v>15280.9</v>
      </c>
      <c r="AS11" s="46"/>
      <c r="AT11" s="47">
        <f t="shared" si="18"/>
        <v>15280.9</v>
      </c>
      <c r="AU11" s="46">
        <f>'[2]BOI#4'!$Q120</f>
        <v>145474.16</v>
      </c>
      <c r="AV11" s="46"/>
      <c r="AW11" s="47">
        <f t="shared" si="19"/>
        <v>145474.16</v>
      </c>
      <c r="AX11" s="46">
        <f>'[2]BOI#4'!$R120</f>
        <v>116131.98</v>
      </c>
      <c r="AY11" s="46"/>
      <c r="AZ11" s="50">
        <f t="shared" si="20"/>
        <v>116131.98</v>
      </c>
      <c r="BA11" s="190">
        <f t="shared" si="21"/>
        <v>276887.03999999998</v>
      </c>
      <c r="BB11" s="200">
        <f t="shared" si="22"/>
        <v>0</v>
      </c>
      <c r="BC11" s="222">
        <f t="shared" si="23"/>
        <v>276887.03999999998</v>
      </c>
      <c r="BD11" s="204">
        <f t="shared" si="24"/>
        <v>597311.52</v>
      </c>
      <c r="BE11" s="217">
        <f t="shared" si="25"/>
        <v>0</v>
      </c>
      <c r="BF11" s="225">
        <f t="shared" si="26"/>
        <v>597311.52</v>
      </c>
      <c r="BG11" s="204">
        <f t="shared" si="27"/>
        <v>1275637.8600000001</v>
      </c>
      <c r="BH11" s="133">
        <f t="shared" si="28"/>
        <v>0</v>
      </c>
      <c r="BI11" s="225">
        <f t="shared" si="29"/>
        <v>1275637.8600000001</v>
      </c>
      <c r="BJ11" s="290"/>
      <c r="BK11" s="45">
        <f>VLOOKUP($B11,Test!$A$5:$H$58,8,0)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'[2]BOI#4'!$D121</f>
        <v>45834</v>
      </c>
      <c r="F12" s="46">
        <v>45834</v>
      </c>
      <c r="G12" s="47">
        <f t="shared" si="30"/>
        <v>0</v>
      </c>
      <c r="H12" s="46">
        <f>'[2]BOI#4'!$E121</f>
        <v>42877.310000000056</v>
      </c>
      <c r="I12" s="46">
        <v>42877.31</v>
      </c>
      <c r="J12" s="47">
        <f t="shared" si="31"/>
        <v>5.8207660913467407E-11</v>
      </c>
      <c r="K12" s="46">
        <f>'[2]BOI#4'!$F121</f>
        <v>45834</v>
      </c>
      <c r="L12" s="46">
        <v>32251</v>
      </c>
      <c r="M12" s="48">
        <f t="shared" si="32"/>
        <v>13583</v>
      </c>
      <c r="N12" s="190">
        <f t="shared" si="33"/>
        <v>134545.31000000006</v>
      </c>
      <c r="O12" s="129">
        <f t="shared" si="33"/>
        <v>120962.31</v>
      </c>
      <c r="P12" s="61">
        <f t="shared" si="34"/>
        <v>13583.000000000058</v>
      </c>
      <c r="Q12" s="46">
        <f>'[2]BOI#4'!$H121</f>
        <v>44848</v>
      </c>
      <c r="R12" s="46">
        <v>44848</v>
      </c>
      <c r="S12" s="47">
        <f t="shared" si="35"/>
        <v>0</v>
      </c>
      <c r="T12" s="46">
        <f>'[2]BOI#4'!$I121</f>
        <v>46344.070000000065</v>
      </c>
      <c r="U12" s="46"/>
      <c r="V12" s="47">
        <f t="shared" si="36"/>
        <v>46344.070000000065</v>
      </c>
      <c r="W12" s="46">
        <f>'[2]BOI#4'!$J121</f>
        <v>44848</v>
      </c>
      <c r="X12" s="46"/>
      <c r="Y12" s="48">
        <f t="shared" si="37"/>
        <v>44848</v>
      </c>
      <c r="Z12" s="190">
        <f t="shared" si="38"/>
        <v>136040.07000000007</v>
      </c>
      <c r="AA12" s="200">
        <f t="shared" si="38"/>
        <v>44848</v>
      </c>
      <c r="AB12" s="61">
        <f t="shared" si="39"/>
        <v>91192.070000000065</v>
      </c>
      <c r="AC12" s="204">
        <f t="shared" si="40"/>
        <v>270585.38000000012</v>
      </c>
      <c r="AD12" s="133">
        <f t="shared" si="40"/>
        <v>165810.31</v>
      </c>
      <c r="AE12" s="311">
        <f t="shared" si="41"/>
        <v>104775.07000000012</v>
      </c>
      <c r="AF12" s="297">
        <f>'[2]BOI#4'!$L121</f>
        <v>46343</v>
      </c>
      <c r="AG12" s="46"/>
      <c r="AH12" s="50">
        <f t="shared" si="13"/>
        <v>46343</v>
      </c>
      <c r="AI12" s="46">
        <f>'[2]BOI#4'!$M121</f>
        <v>46343</v>
      </c>
      <c r="AJ12" s="46"/>
      <c r="AK12" s="50">
        <f t="shared" si="14"/>
        <v>46343</v>
      </c>
      <c r="AL12" s="46">
        <f>'[2]BOI#4'!$N121</f>
        <v>44849.110000000102</v>
      </c>
      <c r="AM12" s="46"/>
      <c r="AN12" s="48">
        <f t="shared" si="15"/>
        <v>44849.110000000102</v>
      </c>
      <c r="AO12" s="190">
        <f t="shared" si="16"/>
        <v>137535.1100000001</v>
      </c>
      <c r="AP12" s="129">
        <f t="shared" si="16"/>
        <v>0</v>
      </c>
      <c r="AQ12" s="61">
        <f t="shared" si="17"/>
        <v>137535.1100000001</v>
      </c>
      <c r="AR12" s="46">
        <f>'[2]BOI#4'!$P121</f>
        <v>46343</v>
      </c>
      <c r="AS12" s="46"/>
      <c r="AT12" s="47">
        <f t="shared" si="18"/>
        <v>46343</v>
      </c>
      <c r="AU12" s="46">
        <f>'[2]BOI#4'!$Q121</f>
        <v>44848.839999999967</v>
      </c>
      <c r="AV12" s="46"/>
      <c r="AW12" s="47">
        <f t="shared" si="19"/>
        <v>44848.839999999967</v>
      </c>
      <c r="AX12" s="46">
        <f>'[2]BOI#4'!$R121</f>
        <v>46343</v>
      </c>
      <c r="AY12" s="46"/>
      <c r="AZ12" s="50">
        <f t="shared" si="20"/>
        <v>46343</v>
      </c>
      <c r="BA12" s="190">
        <f t="shared" si="21"/>
        <v>137534.83999999997</v>
      </c>
      <c r="BB12" s="200">
        <f t="shared" si="22"/>
        <v>0</v>
      </c>
      <c r="BC12" s="222">
        <f t="shared" si="23"/>
        <v>137534.83999999997</v>
      </c>
      <c r="BD12" s="204">
        <f t="shared" si="24"/>
        <v>275069.95000000007</v>
      </c>
      <c r="BE12" s="217">
        <f t="shared" si="25"/>
        <v>0</v>
      </c>
      <c r="BF12" s="225">
        <f t="shared" si="26"/>
        <v>275069.95000000007</v>
      </c>
      <c r="BG12" s="204">
        <f t="shared" si="27"/>
        <v>545655.33000000019</v>
      </c>
      <c r="BH12" s="133">
        <f t="shared" si="28"/>
        <v>165810.31</v>
      </c>
      <c r="BI12" s="225">
        <f t="shared" si="29"/>
        <v>379845.02000000019</v>
      </c>
      <c r="BJ12" s="290"/>
      <c r="BK12" s="45">
        <f>VLOOKUP($B12,Test!$A$5:$H$58,8,0)</f>
        <v>52295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'[2]BOI#4'!$D122</f>
        <v>0</v>
      </c>
      <c r="F13" s="46"/>
      <c r="G13" s="47">
        <f t="shared" si="30"/>
        <v>0</v>
      </c>
      <c r="H13" s="46">
        <f>'[2]BOI#4'!$E122</f>
        <v>0</v>
      </c>
      <c r="I13" s="46"/>
      <c r="J13" s="47">
        <f t="shared" si="31"/>
        <v>0</v>
      </c>
      <c r="K13" s="46">
        <f>'[2]BOI#4'!$F122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'[2]BOI#4'!$H122</f>
        <v>0</v>
      </c>
      <c r="R13" s="46"/>
      <c r="S13" s="47">
        <f t="shared" si="35"/>
        <v>0</v>
      </c>
      <c r="T13" s="46">
        <f>'[2]BOI#4'!$I122</f>
        <v>0</v>
      </c>
      <c r="U13" s="46"/>
      <c r="V13" s="47">
        <f t="shared" si="36"/>
        <v>0</v>
      </c>
      <c r="W13" s="46">
        <f>'[2]BOI#4'!$J122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'[2]BOI#4'!$L122</f>
        <v>0</v>
      </c>
      <c r="AG13" s="46"/>
      <c r="AH13" s="50">
        <f t="shared" si="13"/>
        <v>0</v>
      </c>
      <c r="AI13" s="46">
        <f>'[2]BOI#4'!$M122</f>
        <v>0</v>
      </c>
      <c r="AJ13" s="46"/>
      <c r="AK13" s="50">
        <f t="shared" si="14"/>
        <v>0</v>
      </c>
      <c r="AL13" s="46">
        <f>'[2]BOI#4'!$N122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'[2]BOI#4'!$P122</f>
        <v>0</v>
      </c>
      <c r="AS13" s="46"/>
      <c r="AT13" s="47">
        <f t="shared" si="18"/>
        <v>0</v>
      </c>
      <c r="AU13" s="46">
        <f>'[2]BOI#4'!$Q122</f>
        <v>0</v>
      </c>
      <c r="AV13" s="46"/>
      <c r="AW13" s="47">
        <f t="shared" si="19"/>
        <v>0</v>
      </c>
      <c r="AX13" s="46">
        <f>'[2]BOI#4'!$R122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VLOOKUP($B13,Test!$A$5:$H$58,8,0)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'[2]BOI#4'!$D123</f>
        <v>257514.38</v>
      </c>
      <c r="F14" s="46">
        <v>102031.72</v>
      </c>
      <c r="G14" s="47">
        <f t="shared" si="30"/>
        <v>155482.66</v>
      </c>
      <c r="H14" s="46">
        <f>'[2]BOI#4'!$E123</f>
        <v>822740.92</v>
      </c>
      <c r="I14" s="46">
        <v>509621.52</v>
      </c>
      <c r="J14" s="47">
        <f t="shared" si="31"/>
        <v>313119.40000000002</v>
      </c>
      <c r="K14" s="46">
        <f>'[2]BOI#4'!$F123</f>
        <v>500723.64</v>
      </c>
      <c r="L14" s="46">
        <v>446180.71</v>
      </c>
      <c r="M14" s="48">
        <f t="shared" si="32"/>
        <v>54542.929999999993</v>
      </c>
      <c r="N14" s="190">
        <f t="shared" si="33"/>
        <v>1580978.94</v>
      </c>
      <c r="O14" s="129">
        <f t="shared" si="33"/>
        <v>1057833.95</v>
      </c>
      <c r="P14" s="61">
        <f t="shared" si="34"/>
        <v>523144.99</v>
      </c>
      <c r="Q14" s="46">
        <f>'[2]BOI#4'!$H123</f>
        <v>950185.95</v>
      </c>
      <c r="R14" s="46">
        <v>543567.1</v>
      </c>
      <c r="S14" s="47">
        <f t="shared" si="35"/>
        <v>406618.85</v>
      </c>
      <c r="T14" s="46">
        <f>'[2]BOI#4'!$I123</f>
        <v>966817.3</v>
      </c>
      <c r="U14" s="46"/>
      <c r="V14" s="47">
        <f t="shared" si="36"/>
        <v>966817.3</v>
      </c>
      <c r="W14" s="46">
        <f>'[2]BOI#4'!$J123</f>
        <v>345470.8</v>
      </c>
      <c r="X14" s="46"/>
      <c r="Y14" s="48">
        <f t="shared" si="37"/>
        <v>345470.8</v>
      </c>
      <c r="Z14" s="190">
        <f t="shared" si="38"/>
        <v>2262474.0499999998</v>
      </c>
      <c r="AA14" s="200">
        <f t="shared" si="38"/>
        <v>543567.1</v>
      </c>
      <c r="AB14" s="61">
        <f t="shared" si="39"/>
        <v>1718906.9499999997</v>
      </c>
      <c r="AC14" s="204">
        <f t="shared" si="40"/>
        <v>3843452.9899999993</v>
      </c>
      <c r="AD14" s="133">
        <f t="shared" si="40"/>
        <v>1601401.0499999998</v>
      </c>
      <c r="AE14" s="311">
        <f t="shared" si="41"/>
        <v>2242051.9399999995</v>
      </c>
      <c r="AF14" s="297">
        <f>'[2]BOI#4'!$L123</f>
        <v>662200.18000000005</v>
      </c>
      <c r="AG14" s="46"/>
      <c r="AH14" s="50">
        <f t="shared" si="13"/>
        <v>662200.18000000005</v>
      </c>
      <c r="AI14" s="46">
        <f>'[2]BOI#4'!$M123</f>
        <v>429786.45</v>
      </c>
      <c r="AJ14" s="46"/>
      <c r="AK14" s="50">
        <f t="shared" si="14"/>
        <v>429786.45</v>
      </c>
      <c r="AL14" s="46">
        <f>'[2]BOI#4'!$N123</f>
        <v>224616.58</v>
      </c>
      <c r="AM14" s="46"/>
      <c r="AN14" s="48">
        <f t="shared" si="15"/>
        <v>224616.58</v>
      </c>
      <c r="AO14" s="190">
        <f t="shared" si="16"/>
        <v>1316603.2100000002</v>
      </c>
      <c r="AP14" s="129">
        <f t="shared" si="16"/>
        <v>0</v>
      </c>
      <c r="AQ14" s="61">
        <f t="shared" si="17"/>
        <v>1316603.2100000002</v>
      </c>
      <c r="AR14" s="46">
        <f>'[2]BOI#4'!$P123</f>
        <v>524671.18999999994</v>
      </c>
      <c r="AS14" s="46"/>
      <c r="AT14" s="47">
        <f t="shared" si="18"/>
        <v>524671.18999999994</v>
      </c>
      <c r="AU14" s="46">
        <f>'[2]BOI#4'!$Q123</f>
        <v>379410.97</v>
      </c>
      <c r="AV14" s="46"/>
      <c r="AW14" s="47">
        <f t="shared" si="19"/>
        <v>379410.97</v>
      </c>
      <c r="AX14" s="46">
        <f>'[2]BOI#4'!$R123</f>
        <v>202382.79</v>
      </c>
      <c r="AY14" s="46"/>
      <c r="AZ14" s="50">
        <f t="shared" si="20"/>
        <v>202382.79</v>
      </c>
      <c r="BA14" s="190">
        <f t="shared" si="21"/>
        <v>1106464.95</v>
      </c>
      <c r="BB14" s="200">
        <f t="shared" si="22"/>
        <v>0</v>
      </c>
      <c r="BC14" s="222">
        <f t="shared" si="23"/>
        <v>1106464.95</v>
      </c>
      <c r="BD14" s="204">
        <f t="shared" si="24"/>
        <v>2423068.16</v>
      </c>
      <c r="BE14" s="217">
        <f t="shared" si="25"/>
        <v>0</v>
      </c>
      <c r="BF14" s="225">
        <f t="shared" si="26"/>
        <v>2423068.16</v>
      </c>
      <c r="BG14" s="204">
        <f t="shared" si="27"/>
        <v>6266521.1499999994</v>
      </c>
      <c r="BH14" s="133">
        <f t="shared" si="28"/>
        <v>1601401.0499999998</v>
      </c>
      <c r="BI14" s="225">
        <f t="shared" si="29"/>
        <v>4665120.0999999996</v>
      </c>
      <c r="BJ14" s="290"/>
      <c r="BK14" s="45">
        <f>VLOOKUP($B14,Test!$A$5:$H$58,8,0)</f>
        <v>897231.64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'[2]BOI#4'!$D124</f>
        <v>1071983.08</v>
      </c>
      <c r="F15" s="46">
        <v>1018360.79</v>
      </c>
      <c r="G15" s="47">
        <f t="shared" si="30"/>
        <v>53622.290000000037</v>
      </c>
      <c r="H15" s="46">
        <f>'[2]BOI#4'!$E124</f>
        <v>873299.36</v>
      </c>
      <c r="I15" s="46">
        <v>710120.7</v>
      </c>
      <c r="J15" s="47">
        <f t="shared" si="31"/>
        <v>163178.66000000003</v>
      </c>
      <c r="K15" s="46">
        <f>'[2]BOI#4'!$F124</f>
        <v>916443.49</v>
      </c>
      <c r="L15" s="46">
        <v>1081327.8500000001</v>
      </c>
      <c r="M15" s="48">
        <f t="shared" si="32"/>
        <v>-164884.3600000001</v>
      </c>
      <c r="N15" s="190">
        <f t="shared" si="33"/>
        <v>2861725.9299999997</v>
      </c>
      <c r="O15" s="129">
        <f t="shared" si="33"/>
        <v>2809809.34</v>
      </c>
      <c r="P15" s="61">
        <f t="shared" si="34"/>
        <v>51916.589999999851</v>
      </c>
      <c r="Q15" s="46">
        <f>'[2]BOI#4'!$H124</f>
        <v>910806.61</v>
      </c>
      <c r="R15" s="46">
        <v>1134868.04</v>
      </c>
      <c r="S15" s="47">
        <f t="shared" si="35"/>
        <v>-224061.43000000005</v>
      </c>
      <c r="T15" s="46">
        <f>'[2]BOI#4'!$I124</f>
        <v>943678.94</v>
      </c>
      <c r="U15" s="46"/>
      <c r="V15" s="47">
        <f t="shared" si="36"/>
        <v>943678.94</v>
      </c>
      <c r="W15" s="46">
        <f>'[2]BOI#4'!$J124</f>
        <v>924141.48</v>
      </c>
      <c r="X15" s="46"/>
      <c r="Y15" s="48">
        <f t="shared" si="37"/>
        <v>924141.48</v>
      </c>
      <c r="Z15" s="190">
        <f t="shared" si="38"/>
        <v>2778627.03</v>
      </c>
      <c r="AA15" s="200">
        <f t="shared" si="38"/>
        <v>1134868.04</v>
      </c>
      <c r="AB15" s="61">
        <f t="shared" si="39"/>
        <v>1643758.9899999998</v>
      </c>
      <c r="AC15" s="204">
        <f t="shared" si="40"/>
        <v>5640352.959999999</v>
      </c>
      <c r="AD15" s="133">
        <f t="shared" si="40"/>
        <v>3944677.38</v>
      </c>
      <c r="AE15" s="311">
        <f t="shared" si="41"/>
        <v>1695675.5799999991</v>
      </c>
      <c r="AF15" s="297">
        <f>'[2]BOI#4'!$L124</f>
        <v>659233.59</v>
      </c>
      <c r="AG15" s="46"/>
      <c r="AH15" s="50">
        <f t="shared" si="13"/>
        <v>659233.59</v>
      </c>
      <c r="AI15" s="46">
        <f>'[2]BOI#4'!$M124</f>
        <v>662257.55000000005</v>
      </c>
      <c r="AJ15" s="46"/>
      <c r="AK15" s="50">
        <f t="shared" si="14"/>
        <v>662257.55000000005</v>
      </c>
      <c r="AL15" s="46">
        <f>'[2]BOI#4'!$N124</f>
        <v>649880.61</v>
      </c>
      <c r="AM15" s="46"/>
      <c r="AN15" s="48">
        <f t="shared" si="15"/>
        <v>649880.61</v>
      </c>
      <c r="AO15" s="190">
        <f t="shared" si="16"/>
        <v>1971371.75</v>
      </c>
      <c r="AP15" s="129">
        <f t="shared" si="16"/>
        <v>0</v>
      </c>
      <c r="AQ15" s="61">
        <f t="shared" si="17"/>
        <v>1971371.75</v>
      </c>
      <c r="AR15" s="46">
        <f>'[2]BOI#4'!$P124</f>
        <v>586746.75</v>
      </c>
      <c r="AS15" s="46"/>
      <c r="AT15" s="47">
        <f t="shared" si="18"/>
        <v>586746.75</v>
      </c>
      <c r="AU15" s="46">
        <f>'[2]BOI#4'!$Q124</f>
        <v>588695.38</v>
      </c>
      <c r="AV15" s="46"/>
      <c r="AW15" s="47">
        <f t="shared" si="19"/>
        <v>588695.38</v>
      </c>
      <c r="AX15" s="46">
        <f>'[2]BOI#4'!$R124</f>
        <v>606229.68000000005</v>
      </c>
      <c r="AY15" s="46"/>
      <c r="AZ15" s="50">
        <f t="shared" si="20"/>
        <v>606229.68000000005</v>
      </c>
      <c r="BA15" s="190">
        <f t="shared" si="21"/>
        <v>1781671.81</v>
      </c>
      <c r="BB15" s="200">
        <f t="shared" si="22"/>
        <v>0</v>
      </c>
      <c r="BC15" s="222">
        <f t="shared" si="23"/>
        <v>1781671.81</v>
      </c>
      <c r="BD15" s="204">
        <f t="shared" si="24"/>
        <v>3753043.56</v>
      </c>
      <c r="BE15" s="217">
        <f t="shared" si="25"/>
        <v>0</v>
      </c>
      <c r="BF15" s="225">
        <f t="shared" si="26"/>
        <v>3753043.56</v>
      </c>
      <c r="BG15" s="204">
        <f t="shared" si="27"/>
        <v>9393396.5199999996</v>
      </c>
      <c r="BH15" s="133">
        <f t="shared" si="28"/>
        <v>3944677.38</v>
      </c>
      <c r="BI15" s="225">
        <f t="shared" si="29"/>
        <v>5448719.1399999997</v>
      </c>
      <c r="BJ15" s="290"/>
      <c r="BK15" s="45">
        <f>VLOOKUP($B15,Test!$A$5:$H$58,8,0)</f>
        <v>1301596.7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'[2]BOI#4'!$D125</f>
        <v>120504.94067763159</v>
      </c>
      <c r="F16" s="46">
        <v>120497.46</v>
      </c>
      <c r="G16" s="47">
        <f t="shared" si="30"/>
        <v>7.4806776315817842</v>
      </c>
      <c r="H16" s="46">
        <f>'[2]BOI#4'!$E125</f>
        <v>117961.94040237466</v>
      </c>
      <c r="I16" s="46">
        <v>92536.13</v>
      </c>
      <c r="J16" s="47">
        <f t="shared" si="31"/>
        <v>25425.810402374656</v>
      </c>
      <c r="K16" s="46">
        <f>'[2]BOI#4'!$F125</f>
        <v>124050.95969567863</v>
      </c>
      <c r="L16" s="46">
        <v>106870.03</v>
      </c>
      <c r="M16" s="48">
        <f t="shared" si="32"/>
        <v>17180.929695678627</v>
      </c>
      <c r="N16" s="190">
        <f t="shared" si="33"/>
        <v>362517.84077568486</v>
      </c>
      <c r="O16" s="129">
        <f t="shared" si="33"/>
        <v>319903.62</v>
      </c>
      <c r="P16" s="61">
        <f t="shared" si="34"/>
        <v>42614.220775684866</v>
      </c>
      <c r="Q16" s="46">
        <f>'[2]BOI#4'!$H125</f>
        <v>105721.17445205478</v>
      </c>
      <c r="R16" s="46">
        <v>108218.6</v>
      </c>
      <c r="S16" s="47">
        <f t="shared" si="35"/>
        <v>-2497.4255479452258</v>
      </c>
      <c r="T16" s="46">
        <f>'[2]BOI#4'!$I125</f>
        <v>105348.60128072444</v>
      </c>
      <c r="U16" s="46"/>
      <c r="V16" s="47">
        <f t="shared" si="36"/>
        <v>105348.60128072444</v>
      </c>
      <c r="W16" s="46">
        <f>'[2]BOI#4'!$J125</f>
        <v>97751.442516254887</v>
      </c>
      <c r="X16" s="46"/>
      <c r="Y16" s="48">
        <f t="shared" si="37"/>
        <v>97751.442516254887</v>
      </c>
      <c r="Z16" s="190">
        <f t="shared" si="38"/>
        <v>308821.21824903414</v>
      </c>
      <c r="AA16" s="200">
        <f t="shared" si="38"/>
        <v>108218.6</v>
      </c>
      <c r="AB16" s="61">
        <f t="shared" si="39"/>
        <v>200602.61824903413</v>
      </c>
      <c r="AC16" s="204">
        <f t="shared" si="40"/>
        <v>671339.05902471894</v>
      </c>
      <c r="AD16" s="133">
        <f t="shared" si="40"/>
        <v>428122.22</v>
      </c>
      <c r="AE16" s="311">
        <f t="shared" si="41"/>
        <v>243216.83902471897</v>
      </c>
      <c r="AF16" s="297">
        <f>'[2]BOI#4'!$L125</f>
        <v>74065.043429394806</v>
      </c>
      <c r="AG16" s="46"/>
      <c r="AH16" s="50">
        <f t="shared" si="13"/>
        <v>74065.043429394806</v>
      </c>
      <c r="AI16" s="46">
        <f>'[2]BOI#4'!$M125</f>
        <v>75873.464990046443</v>
      </c>
      <c r="AJ16" s="46"/>
      <c r="AK16" s="50">
        <f t="shared" si="14"/>
        <v>75873.464990046443</v>
      </c>
      <c r="AL16" s="46">
        <f>'[2]BOI#4'!$N125</f>
        <v>74050.73961486487</v>
      </c>
      <c r="AM16" s="46"/>
      <c r="AN16" s="48">
        <f t="shared" si="15"/>
        <v>74050.73961486487</v>
      </c>
      <c r="AO16" s="190">
        <f t="shared" si="16"/>
        <v>223989.2480343061</v>
      </c>
      <c r="AP16" s="129">
        <f t="shared" si="16"/>
        <v>0</v>
      </c>
      <c r="AQ16" s="61">
        <f t="shared" si="17"/>
        <v>223989.2480343061</v>
      </c>
      <c r="AR16" s="46">
        <f>'[2]BOI#4'!$P125</f>
        <v>78291.166238532125</v>
      </c>
      <c r="AS16" s="46"/>
      <c r="AT16" s="47">
        <f t="shared" si="18"/>
        <v>78291.166238532125</v>
      </c>
      <c r="AU16" s="46">
        <f>'[2]BOI#4'!$Q125</f>
        <v>78307.719682002717</v>
      </c>
      <c r="AV16" s="46"/>
      <c r="AW16" s="47">
        <f t="shared" si="19"/>
        <v>78307.719682002717</v>
      </c>
      <c r="AX16" s="46">
        <f>'[2]BOI#4'!$R125</f>
        <v>71078.958054331859</v>
      </c>
      <c r="AY16" s="46"/>
      <c r="AZ16" s="50">
        <f t="shared" si="20"/>
        <v>71078.958054331859</v>
      </c>
      <c r="BA16" s="190">
        <f t="shared" si="21"/>
        <v>227677.8439748667</v>
      </c>
      <c r="BB16" s="200">
        <f t="shared" si="22"/>
        <v>0</v>
      </c>
      <c r="BC16" s="222">
        <f t="shared" si="23"/>
        <v>227677.8439748667</v>
      </c>
      <c r="BD16" s="204">
        <f t="shared" si="24"/>
        <v>451667.09200917277</v>
      </c>
      <c r="BE16" s="217">
        <f t="shared" si="25"/>
        <v>0</v>
      </c>
      <c r="BF16" s="225">
        <f t="shared" si="26"/>
        <v>451667.09200917277</v>
      </c>
      <c r="BG16" s="204">
        <f t="shared" si="27"/>
        <v>1123006.1510338918</v>
      </c>
      <c r="BH16" s="133">
        <f t="shared" si="28"/>
        <v>428122.22</v>
      </c>
      <c r="BI16" s="225">
        <f t="shared" si="29"/>
        <v>694883.93103389186</v>
      </c>
      <c r="BJ16" s="290"/>
      <c r="BK16" s="45">
        <f>VLOOKUP($B16,Test!$A$5:$H$58,8,0)</f>
        <v>118040.71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'[2]BOI#4'!$D126</f>
        <v>0</v>
      </c>
      <c r="F17" s="46"/>
      <c r="G17" s="47">
        <f t="shared" si="30"/>
        <v>0</v>
      </c>
      <c r="H17" s="46">
        <f>'[2]BOI#4'!$E126</f>
        <v>0</v>
      </c>
      <c r="I17" s="46"/>
      <c r="J17" s="47">
        <f t="shared" si="31"/>
        <v>0</v>
      </c>
      <c r="K17" s="46">
        <f>'[2]BOI#4'!$F126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'[2]BOI#4'!$H126</f>
        <v>0</v>
      </c>
      <c r="R17" s="46"/>
      <c r="S17" s="47">
        <f t="shared" si="35"/>
        <v>0</v>
      </c>
      <c r="T17" s="46">
        <f>'[2]BOI#4'!$I126</f>
        <v>0</v>
      </c>
      <c r="U17" s="46"/>
      <c r="V17" s="47">
        <f t="shared" si="36"/>
        <v>0</v>
      </c>
      <c r="W17" s="46">
        <f>'[2]BOI#4'!$J126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'[2]BOI#4'!$L126</f>
        <v>0</v>
      </c>
      <c r="AG17" s="46"/>
      <c r="AH17" s="50">
        <f t="shared" si="13"/>
        <v>0</v>
      </c>
      <c r="AI17" s="46">
        <f>'[2]BOI#4'!$M126</f>
        <v>0</v>
      </c>
      <c r="AJ17" s="46"/>
      <c r="AK17" s="50">
        <f t="shared" si="14"/>
        <v>0</v>
      </c>
      <c r="AL17" s="46">
        <f>'[2]BOI#4'!$N126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'[2]BOI#4'!$P126</f>
        <v>0</v>
      </c>
      <c r="AS17" s="46"/>
      <c r="AT17" s="47">
        <f t="shared" si="18"/>
        <v>0</v>
      </c>
      <c r="AU17" s="46">
        <f>'[2]BOI#4'!$Q126</f>
        <v>0</v>
      </c>
      <c r="AV17" s="46"/>
      <c r="AW17" s="47">
        <f t="shared" si="19"/>
        <v>0</v>
      </c>
      <c r="AX17" s="46">
        <f>'[2]BOI#4'!$R126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VLOOKUP($B17,Test!$A$5:$H$58,8,0)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'[2]BOI#4'!$D127</f>
        <v>48721</v>
      </c>
      <c r="F18" s="46">
        <v>93199.3</v>
      </c>
      <c r="G18" s="47">
        <f t="shared" si="30"/>
        <v>-44478.3</v>
      </c>
      <c r="H18" s="46">
        <f>'[2]BOI#4'!$E127</f>
        <v>39037</v>
      </c>
      <c r="I18" s="46">
        <v>77948.86</v>
      </c>
      <c r="J18" s="47">
        <f t="shared" si="31"/>
        <v>-38911.86</v>
      </c>
      <c r="K18" s="46">
        <f>'[2]BOI#4'!$F127</f>
        <v>42081</v>
      </c>
      <c r="L18" s="46">
        <v>94089.06</v>
      </c>
      <c r="M18" s="48">
        <f t="shared" si="32"/>
        <v>-52008.06</v>
      </c>
      <c r="N18" s="190">
        <f t="shared" si="33"/>
        <v>129839</v>
      </c>
      <c r="O18" s="129">
        <f t="shared" si="33"/>
        <v>265237.21999999997</v>
      </c>
      <c r="P18" s="61">
        <f t="shared" si="34"/>
        <v>-135398.21999999997</v>
      </c>
      <c r="Q18" s="46">
        <f>'[2]BOI#4'!$H127</f>
        <v>42600</v>
      </c>
      <c r="R18" s="46">
        <v>90987.64</v>
      </c>
      <c r="S18" s="47">
        <f t="shared" si="35"/>
        <v>-48387.64</v>
      </c>
      <c r="T18" s="46">
        <f>'[2]BOI#4'!$I127</f>
        <v>42600</v>
      </c>
      <c r="U18" s="46"/>
      <c r="V18" s="47">
        <f t="shared" si="36"/>
        <v>42600</v>
      </c>
      <c r="W18" s="46">
        <f>'[2]BOI#4'!$J127</f>
        <v>38829</v>
      </c>
      <c r="X18" s="46"/>
      <c r="Y18" s="48">
        <f t="shared" si="37"/>
        <v>38829</v>
      </c>
      <c r="Z18" s="190">
        <f t="shared" si="38"/>
        <v>124029</v>
      </c>
      <c r="AA18" s="200">
        <f t="shared" si="38"/>
        <v>90987.64</v>
      </c>
      <c r="AB18" s="61">
        <f t="shared" si="39"/>
        <v>33041.360000000001</v>
      </c>
      <c r="AC18" s="204">
        <f t="shared" si="40"/>
        <v>253868</v>
      </c>
      <c r="AD18" s="133">
        <f t="shared" si="40"/>
        <v>356224.86</v>
      </c>
      <c r="AE18" s="311">
        <f t="shared" si="41"/>
        <v>-102356.85999999999</v>
      </c>
      <c r="AF18" s="297">
        <f>'[2]BOI#4'!$L127</f>
        <v>29290</v>
      </c>
      <c r="AG18" s="46"/>
      <c r="AH18" s="50">
        <f t="shared" si="13"/>
        <v>29290</v>
      </c>
      <c r="AI18" s="46">
        <f>'[2]BOI#4'!$M127</f>
        <v>29269</v>
      </c>
      <c r="AJ18" s="46"/>
      <c r="AK18" s="50">
        <f t="shared" si="14"/>
        <v>29269</v>
      </c>
      <c r="AL18" s="46">
        <f>'[2]BOI#4'!$N127</f>
        <v>27430</v>
      </c>
      <c r="AM18" s="46"/>
      <c r="AN18" s="48">
        <f t="shared" si="15"/>
        <v>27430</v>
      </c>
      <c r="AO18" s="190">
        <f t="shared" si="16"/>
        <v>85989</v>
      </c>
      <c r="AP18" s="129">
        <f t="shared" si="16"/>
        <v>0</v>
      </c>
      <c r="AQ18" s="61">
        <f t="shared" si="17"/>
        <v>85989</v>
      </c>
      <c r="AR18" s="46">
        <f>'[2]BOI#4'!$P127</f>
        <v>29194</v>
      </c>
      <c r="AS18" s="46"/>
      <c r="AT18" s="47">
        <f t="shared" si="18"/>
        <v>29194</v>
      </c>
      <c r="AU18" s="46">
        <f>'[2]BOI#4'!$Q127</f>
        <v>29194</v>
      </c>
      <c r="AV18" s="46"/>
      <c r="AW18" s="47">
        <f t="shared" si="19"/>
        <v>29194</v>
      </c>
      <c r="AX18" s="46">
        <f>'[2]BOI#4'!$R127</f>
        <v>27504</v>
      </c>
      <c r="AY18" s="46"/>
      <c r="AZ18" s="50">
        <f t="shared" si="20"/>
        <v>27504</v>
      </c>
      <c r="BA18" s="190">
        <f t="shared" si="21"/>
        <v>85892</v>
      </c>
      <c r="BB18" s="200">
        <f t="shared" si="22"/>
        <v>0</v>
      </c>
      <c r="BC18" s="222">
        <f t="shared" si="23"/>
        <v>85892</v>
      </c>
      <c r="BD18" s="204">
        <f t="shared" si="24"/>
        <v>171881</v>
      </c>
      <c r="BE18" s="217">
        <f t="shared" si="25"/>
        <v>0</v>
      </c>
      <c r="BF18" s="225">
        <f t="shared" si="26"/>
        <v>171881</v>
      </c>
      <c r="BG18" s="204">
        <f t="shared" si="27"/>
        <v>425749</v>
      </c>
      <c r="BH18" s="133">
        <f t="shared" si="28"/>
        <v>356224.86</v>
      </c>
      <c r="BI18" s="225">
        <f t="shared" si="29"/>
        <v>69524.140000000014</v>
      </c>
      <c r="BJ18" s="290"/>
      <c r="BK18" s="45">
        <f>VLOOKUP($B18,Test!$A$5:$H$58,8,0)</f>
        <v>60902.99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'[2]BOI#4'!$D128</f>
        <v>124471.98</v>
      </c>
      <c r="F19" s="46">
        <v>100762.17</v>
      </c>
      <c r="G19" s="47">
        <f t="shared" si="30"/>
        <v>23709.809999999998</v>
      </c>
      <c r="H19" s="46">
        <f>'[2]BOI#4'!$E128</f>
        <v>78873.56</v>
      </c>
      <c r="I19" s="46">
        <v>62476.44</v>
      </c>
      <c r="J19" s="47">
        <f t="shared" si="31"/>
        <v>16397.119999999995</v>
      </c>
      <c r="K19" s="46">
        <f>'[2]BOI#4'!$F128</f>
        <v>94697.02</v>
      </c>
      <c r="L19" s="46">
        <v>80204.399999999994</v>
      </c>
      <c r="M19" s="48">
        <f t="shared" si="32"/>
        <v>14492.62000000001</v>
      </c>
      <c r="N19" s="190">
        <f t="shared" si="33"/>
        <v>298042.56</v>
      </c>
      <c r="O19" s="129">
        <f t="shared" si="33"/>
        <v>243443.00999999998</v>
      </c>
      <c r="P19" s="61">
        <f t="shared" si="34"/>
        <v>54599.550000000017</v>
      </c>
      <c r="Q19" s="46">
        <f>'[2]BOI#4'!$H128</f>
        <v>104432.43</v>
      </c>
      <c r="R19" s="46">
        <v>276793.67</v>
      </c>
      <c r="S19" s="47">
        <f t="shared" si="35"/>
        <v>-172361.24</v>
      </c>
      <c r="T19" s="46">
        <f>'[2]BOI#4'!$I128</f>
        <v>102918.92</v>
      </c>
      <c r="U19" s="46"/>
      <c r="V19" s="47">
        <f t="shared" si="36"/>
        <v>102918.92</v>
      </c>
      <c r="W19" s="46">
        <f>'[2]BOI#4'!$J128</f>
        <v>112422.87</v>
      </c>
      <c r="X19" s="46"/>
      <c r="Y19" s="48">
        <f t="shared" si="37"/>
        <v>112422.87</v>
      </c>
      <c r="Z19" s="190">
        <f t="shared" si="38"/>
        <v>319774.21999999997</v>
      </c>
      <c r="AA19" s="200">
        <f t="shared" si="38"/>
        <v>276793.67</v>
      </c>
      <c r="AB19" s="61">
        <f t="shared" si="39"/>
        <v>42980.549999999988</v>
      </c>
      <c r="AC19" s="204">
        <f t="shared" si="40"/>
        <v>617816.78</v>
      </c>
      <c r="AD19" s="133">
        <f t="shared" si="40"/>
        <v>520236.67999999993</v>
      </c>
      <c r="AE19" s="311">
        <f t="shared" si="41"/>
        <v>97580.100000000093</v>
      </c>
      <c r="AF19" s="297">
        <f>'[2]BOI#4'!$L128</f>
        <v>78775.740000000005</v>
      </c>
      <c r="AG19" s="46"/>
      <c r="AH19" s="50">
        <f t="shared" si="13"/>
        <v>78775.740000000005</v>
      </c>
      <c r="AI19" s="46">
        <f>'[2]BOI#4'!$M128</f>
        <v>83132.72</v>
      </c>
      <c r="AJ19" s="46"/>
      <c r="AK19" s="50">
        <f t="shared" si="14"/>
        <v>83132.72</v>
      </c>
      <c r="AL19" s="46">
        <f>'[2]BOI#4'!$N128</f>
        <v>69385.03</v>
      </c>
      <c r="AM19" s="46"/>
      <c r="AN19" s="48">
        <f t="shared" si="15"/>
        <v>69385.03</v>
      </c>
      <c r="AO19" s="190">
        <f t="shared" si="16"/>
        <v>231293.49000000002</v>
      </c>
      <c r="AP19" s="129">
        <f t="shared" si="16"/>
        <v>0</v>
      </c>
      <c r="AQ19" s="61">
        <f t="shared" si="17"/>
        <v>231293.49000000002</v>
      </c>
      <c r="AR19" s="46">
        <f>'[2]BOI#4'!$P128</f>
        <v>174546.07</v>
      </c>
      <c r="AS19" s="46"/>
      <c r="AT19" s="47">
        <f t="shared" si="18"/>
        <v>174546.07</v>
      </c>
      <c r="AU19" s="46">
        <f>'[2]BOI#4'!$Q128</f>
        <v>73844.94</v>
      </c>
      <c r="AV19" s="46"/>
      <c r="AW19" s="47">
        <f t="shared" si="19"/>
        <v>73844.94</v>
      </c>
      <c r="AX19" s="46">
        <f>'[2]BOI#4'!$R128</f>
        <v>62078.68</v>
      </c>
      <c r="AY19" s="46"/>
      <c r="AZ19" s="50">
        <f t="shared" si="20"/>
        <v>62078.68</v>
      </c>
      <c r="BA19" s="190">
        <f t="shared" si="21"/>
        <v>310469.69</v>
      </c>
      <c r="BB19" s="200">
        <f t="shared" si="22"/>
        <v>0</v>
      </c>
      <c r="BC19" s="222">
        <f t="shared" si="23"/>
        <v>310469.69</v>
      </c>
      <c r="BD19" s="204">
        <f t="shared" si="24"/>
        <v>541763.18000000005</v>
      </c>
      <c r="BE19" s="217">
        <f t="shared" si="25"/>
        <v>0</v>
      </c>
      <c r="BF19" s="225">
        <f t="shared" si="26"/>
        <v>541763.18000000005</v>
      </c>
      <c r="BG19" s="204">
        <f t="shared" si="27"/>
        <v>1159579.96</v>
      </c>
      <c r="BH19" s="133">
        <f t="shared" si="28"/>
        <v>520236.67999999993</v>
      </c>
      <c r="BI19" s="225">
        <f t="shared" si="29"/>
        <v>639343.28</v>
      </c>
      <c r="BJ19" s="290"/>
      <c r="BK19" s="45">
        <f>VLOOKUP($B19,Test!$A$5:$H$58,8,0)</f>
        <v>154591.65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'[2]BOI#4'!$D129</f>
        <v>0</v>
      </c>
      <c r="F20" s="46">
        <v>0</v>
      </c>
      <c r="G20" s="47">
        <f t="shared" si="30"/>
        <v>0</v>
      </c>
      <c r="H20" s="46">
        <f>'[2]BOI#4'!$E129</f>
        <v>0</v>
      </c>
      <c r="I20" s="46">
        <v>0</v>
      </c>
      <c r="J20" s="47">
        <f t="shared" si="31"/>
        <v>0</v>
      </c>
      <c r="K20" s="46">
        <f>'[2]BOI#4'!$F129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'[2]BOI#4'!$H129</f>
        <v>0</v>
      </c>
      <c r="R20" s="46">
        <v>0</v>
      </c>
      <c r="S20" s="47">
        <f t="shared" si="35"/>
        <v>0</v>
      </c>
      <c r="T20" s="46">
        <f>'[2]BOI#4'!$I129</f>
        <v>0</v>
      </c>
      <c r="U20" s="46"/>
      <c r="V20" s="47">
        <f t="shared" si="36"/>
        <v>0</v>
      </c>
      <c r="W20" s="46">
        <f>'[2]BOI#4'!$J129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'[2]BOI#4'!$L129</f>
        <v>0</v>
      </c>
      <c r="AG20" s="46"/>
      <c r="AH20" s="50">
        <f t="shared" si="13"/>
        <v>0</v>
      </c>
      <c r="AI20" s="46">
        <f>'[2]BOI#4'!$M129</f>
        <v>0</v>
      </c>
      <c r="AJ20" s="46"/>
      <c r="AK20" s="50">
        <f t="shared" si="14"/>
        <v>0</v>
      </c>
      <c r="AL20" s="46">
        <f>'[2]BOI#4'!$N129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'[2]BOI#4'!$P129</f>
        <v>0</v>
      </c>
      <c r="AS20" s="46"/>
      <c r="AT20" s="47">
        <f t="shared" si="18"/>
        <v>0</v>
      </c>
      <c r="AU20" s="46">
        <f>'[2]BOI#4'!$Q129</f>
        <v>0</v>
      </c>
      <c r="AV20" s="46"/>
      <c r="AW20" s="47">
        <f t="shared" si="19"/>
        <v>0</v>
      </c>
      <c r="AX20" s="46">
        <f>'[2]BOI#4'!$R129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VLOOKUP($B20,Test!$A$5:$H$58,8,0)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'[2]BOI#4'!$D130</f>
        <v>0</v>
      </c>
      <c r="F21" s="46"/>
      <c r="G21" s="47">
        <f t="shared" si="30"/>
        <v>0</v>
      </c>
      <c r="H21" s="46">
        <f>'[2]BOI#4'!$E130</f>
        <v>0</v>
      </c>
      <c r="I21" s="46"/>
      <c r="J21" s="47">
        <f t="shared" si="31"/>
        <v>0</v>
      </c>
      <c r="K21" s="46">
        <f>'[2]BOI#4'!$F130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'[2]BOI#4'!$H130</f>
        <v>0</v>
      </c>
      <c r="R21" s="46"/>
      <c r="S21" s="47">
        <f t="shared" si="35"/>
        <v>0</v>
      </c>
      <c r="T21" s="46">
        <f>'[2]BOI#4'!$I130</f>
        <v>0</v>
      </c>
      <c r="U21" s="46"/>
      <c r="V21" s="47">
        <f t="shared" si="36"/>
        <v>0</v>
      </c>
      <c r="W21" s="46">
        <f>'[2]BOI#4'!$J130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'[2]BOI#4'!$L130</f>
        <v>0</v>
      </c>
      <c r="AG21" s="46"/>
      <c r="AH21" s="50">
        <f t="shared" si="13"/>
        <v>0</v>
      </c>
      <c r="AI21" s="46">
        <f>'[2]BOI#4'!$M130</f>
        <v>0</v>
      </c>
      <c r="AJ21" s="46"/>
      <c r="AK21" s="50">
        <f t="shared" si="14"/>
        <v>0</v>
      </c>
      <c r="AL21" s="46">
        <f>'[2]BOI#4'!$N130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'[2]BOI#4'!$P130</f>
        <v>0</v>
      </c>
      <c r="AS21" s="46"/>
      <c r="AT21" s="47">
        <f t="shared" si="18"/>
        <v>0</v>
      </c>
      <c r="AU21" s="46">
        <f>'[2]BOI#4'!$Q130</f>
        <v>0</v>
      </c>
      <c r="AV21" s="46"/>
      <c r="AW21" s="47">
        <f t="shared" si="19"/>
        <v>0</v>
      </c>
      <c r="AX21" s="46">
        <f>'[2]BOI#4'!$R130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VLOOKUP($B21,Test!$A$5:$H$58,8,0)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'[2]BOI#4'!$D131</f>
        <v>0</v>
      </c>
      <c r="F22" s="46"/>
      <c r="G22" s="47">
        <f t="shared" si="30"/>
        <v>0</v>
      </c>
      <c r="H22" s="46">
        <f>'[2]BOI#4'!$E131</f>
        <v>0</v>
      </c>
      <c r="I22" s="46"/>
      <c r="J22" s="47">
        <f t="shared" si="31"/>
        <v>0</v>
      </c>
      <c r="K22" s="46">
        <f>'[2]BOI#4'!$F131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'[2]BOI#4'!$H131</f>
        <v>0</v>
      </c>
      <c r="R22" s="46"/>
      <c r="S22" s="47">
        <f t="shared" si="35"/>
        <v>0</v>
      </c>
      <c r="T22" s="46">
        <f>'[2]BOI#4'!$I131</f>
        <v>0</v>
      </c>
      <c r="U22" s="46"/>
      <c r="V22" s="47">
        <f t="shared" si="36"/>
        <v>0</v>
      </c>
      <c r="W22" s="46">
        <f>'[2]BOI#4'!$J131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'[2]BOI#4'!$L131</f>
        <v>0</v>
      </c>
      <c r="AG22" s="46"/>
      <c r="AH22" s="50">
        <f t="shared" si="13"/>
        <v>0</v>
      </c>
      <c r="AI22" s="46">
        <f>'[2]BOI#4'!$M131</f>
        <v>0</v>
      </c>
      <c r="AJ22" s="46"/>
      <c r="AK22" s="50">
        <f t="shared" si="14"/>
        <v>0</v>
      </c>
      <c r="AL22" s="46">
        <f>'[2]BOI#4'!$N131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'[2]BOI#4'!$P131</f>
        <v>0</v>
      </c>
      <c r="AS22" s="46"/>
      <c r="AT22" s="47">
        <f t="shared" si="18"/>
        <v>0</v>
      </c>
      <c r="AU22" s="46">
        <f>'[2]BOI#4'!$Q131</f>
        <v>0</v>
      </c>
      <c r="AV22" s="46"/>
      <c r="AW22" s="47">
        <f t="shared" si="19"/>
        <v>0</v>
      </c>
      <c r="AX22" s="46">
        <f>'[2]BOI#4'!$R131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VLOOKUP($B22,Test!$A$5:$H$58,8,0)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'[2]BOI#4'!$D132</f>
        <v>158678.23000000001</v>
      </c>
      <c r="F23" s="46">
        <v>110164.83</v>
      </c>
      <c r="G23" s="47">
        <f>+E23-F23</f>
        <v>48513.400000000009</v>
      </c>
      <c r="H23" s="46">
        <f>'[2]BOI#4'!$E132</f>
        <v>133103.45000000001</v>
      </c>
      <c r="I23" s="46">
        <v>131225.85999999999</v>
      </c>
      <c r="J23" s="47">
        <f t="shared" si="31"/>
        <v>1877.5900000000256</v>
      </c>
      <c r="K23" s="46">
        <f>'[2]BOI#4'!$F132</f>
        <v>133239.93</v>
      </c>
      <c r="L23" s="46">
        <v>246187.32</v>
      </c>
      <c r="M23" s="48">
        <f t="shared" si="32"/>
        <v>-112947.39000000001</v>
      </c>
      <c r="N23" s="190">
        <f t="shared" si="33"/>
        <v>425021.61000000004</v>
      </c>
      <c r="O23" s="129">
        <f t="shared" si="33"/>
        <v>487578.01</v>
      </c>
      <c r="P23" s="61">
        <f t="shared" si="34"/>
        <v>-62556.399999999965</v>
      </c>
      <c r="Q23" s="46">
        <f>'[2]BOI#4'!$H132</f>
        <v>124108.11</v>
      </c>
      <c r="R23" s="46">
        <v>224915.58</v>
      </c>
      <c r="S23" s="47">
        <f t="shared" si="35"/>
        <v>-100807.46999999999</v>
      </c>
      <c r="T23" s="46">
        <f>'[2]BOI#4'!$I132</f>
        <v>124614.49</v>
      </c>
      <c r="U23" s="46"/>
      <c r="V23" s="47">
        <f t="shared" si="36"/>
        <v>124614.49</v>
      </c>
      <c r="W23" s="46">
        <f>'[2]BOI#4'!$J132</f>
        <v>137175.53</v>
      </c>
      <c r="X23" s="46"/>
      <c r="Y23" s="48">
        <f t="shared" si="37"/>
        <v>137175.53</v>
      </c>
      <c r="Z23" s="190">
        <f t="shared" si="38"/>
        <v>385898.13</v>
      </c>
      <c r="AA23" s="200">
        <f t="shared" si="38"/>
        <v>224915.58</v>
      </c>
      <c r="AB23" s="61">
        <f t="shared" si="39"/>
        <v>160982.55000000002</v>
      </c>
      <c r="AC23" s="204">
        <f t="shared" si="40"/>
        <v>810919.74000000011</v>
      </c>
      <c r="AD23" s="133">
        <f t="shared" si="40"/>
        <v>712493.59</v>
      </c>
      <c r="AE23" s="311">
        <f t="shared" si="41"/>
        <v>98426.15000000014</v>
      </c>
      <c r="AF23" s="297">
        <f>'[2]BOI#4'!$L132</f>
        <v>89318.080000000002</v>
      </c>
      <c r="AG23" s="46"/>
      <c r="AH23" s="50">
        <f t="shared" si="13"/>
        <v>89318.080000000002</v>
      </c>
      <c r="AI23" s="46">
        <f>'[2]BOI#4'!$M132</f>
        <v>89318.080000000002</v>
      </c>
      <c r="AJ23" s="46"/>
      <c r="AK23" s="50">
        <f t="shared" si="14"/>
        <v>89318.080000000002</v>
      </c>
      <c r="AL23" s="46">
        <f>'[2]BOI#4'!$N132</f>
        <v>100482.67</v>
      </c>
      <c r="AM23" s="46"/>
      <c r="AN23" s="48">
        <f t="shared" si="15"/>
        <v>100482.67</v>
      </c>
      <c r="AO23" s="190">
        <f t="shared" si="16"/>
        <v>279118.83</v>
      </c>
      <c r="AP23" s="129">
        <f t="shared" si="16"/>
        <v>0</v>
      </c>
      <c r="AQ23" s="61">
        <f t="shared" si="17"/>
        <v>279118.83</v>
      </c>
      <c r="AR23" s="46">
        <f>'[2]BOI#4'!$P132</f>
        <v>87712.36</v>
      </c>
      <c r="AS23" s="46"/>
      <c r="AT23" s="47">
        <f t="shared" si="18"/>
        <v>87712.36</v>
      </c>
      <c r="AU23" s="46">
        <f>'[2]BOI#4'!$Q132</f>
        <v>87712.36</v>
      </c>
      <c r="AV23" s="46"/>
      <c r="AW23" s="47">
        <f t="shared" si="19"/>
        <v>87712.36</v>
      </c>
      <c r="AX23" s="46">
        <f>'[2]BOI#4'!$R132</f>
        <v>90324.87</v>
      </c>
      <c r="AY23" s="46"/>
      <c r="AZ23" s="50">
        <f t="shared" si="20"/>
        <v>90324.87</v>
      </c>
      <c r="BA23" s="190">
        <f t="shared" si="21"/>
        <v>265749.58999999997</v>
      </c>
      <c r="BB23" s="200">
        <f t="shared" si="22"/>
        <v>0</v>
      </c>
      <c r="BC23" s="222">
        <f t="shared" si="23"/>
        <v>265749.58999999997</v>
      </c>
      <c r="BD23" s="204">
        <f t="shared" si="24"/>
        <v>544868.41999999993</v>
      </c>
      <c r="BE23" s="217">
        <f t="shared" si="25"/>
        <v>0</v>
      </c>
      <c r="BF23" s="225">
        <f t="shared" si="26"/>
        <v>544868.41999999993</v>
      </c>
      <c r="BG23" s="204">
        <f t="shared" si="27"/>
        <v>1355788.1600000001</v>
      </c>
      <c r="BH23" s="133">
        <f t="shared" si="28"/>
        <v>712493.59</v>
      </c>
      <c r="BI23" s="225">
        <f t="shared" si="29"/>
        <v>643294.57000000018</v>
      </c>
      <c r="BJ23" s="290"/>
      <c r="BK23" s="45">
        <f>VLOOKUP($B23,Test!$A$5:$H$58,8,0)</f>
        <v>96437.71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'[2]BOI#4'!$D133</f>
        <v>0</v>
      </c>
      <c r="F24" s="46"/>
      <c r="G24" s="47">
        <f t="shared" ref="G24:G52" si="43">+E24-F24</f>
        <v>0</v>
      </c>
      <c r="H24" s="46">
        <f>'[2]BOI#4'!$E133</f>
        <v>0</v>
      </c>
      <c r="I24" s="46"/>
      <c r="J24" s="47">
        <f t="shared" si="31"/>
        <v>0</v>
      </c>
      <c r="K24" s="46">
        <f>'[2]BOI#4'!$F133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'[2]BOI#4'!$H133</f>
        <v>0</v>
      </c>
      <c r="R24" s="46"/>
      <c r="S24" s="47">
        <f t="shared" si="35"/>
        <v>0</v>
      </c>
      <c r="T24" s="46">
        <f>'[2]BOI#4'!$I133</f>
        <v>0</v>
      </c>
      <c r="U24" s="46"/>
      <c r="V24" s="47">
        <f t="shared" si="36"/>
        <v>0</v>
      </c>
      <c r="W24" s="46">
        <f>'[2]BOI#4'!$J133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'[2]BOI#4'!$L133</f>
        <v>0</v>
      </c>
      <c r="AG24" s="46"/>
      <c r="AH24" s="50">
        <f t="shared" si="13"/>
        <v>0</v>
      </c>
      <c r="AI24" s="46">
        <f>'[2]BOI#4'!$M133</f>
        <v>0</v>
      </c>
      <c r="AJ24" s="46"/>
      <c r="AK24" s="50">
        <f t="shared" si="14"/>
        <v>0</v>
      </c>
      <c r="AL24" s="46">
        <f>'[2]BOI#4'!$N133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'[2]BOI#4'!$P133</f>
        <v>0</v>
      </c>
      <c r="AS24" s="46"/>
      <c r="AT24" s="47">
        <f t="shared" si="18"/>
        <v>0</v>
      </c>
      <c r="AU24" s="46">
        <f>'[2]BOI#4'!$Q133</f>
        <v>0</v>
      </c>
      <c r="AV24" s="46"/>
      <c r="AW24" s="47">
        <f t="shared" si="19"/>
        <v>0</v>
      </c>
      <c r="AX24" s="46">
        <f>'[2]BOI#4'!$R133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VLOOKUP($B24,Test!$A$5:$H$58,8,0)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'[2]BOI#4'!$D134</f>
        <v>0</v>
      </c>
      <c r="F25" s="46"/>
      <c r="G25" s="47">
        <f t="shared" si="43"/>
        <v>0</v>
      </c>
      <c r="H25" s="46">
        <f>'[2]BOI#4'!$E134</f>
        <v>0</v>
      </c>
      <c r="I25" s="46"/>
      <c r="J25" s="47">
        <f t="shared" si="31"/>
        <v>0</v>
      </c>
      <c r="K25" s="46">
        <f>'[2]BOI#4'!$F134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'[2]BOI#4'!$H134</f>
        <v>0</v>
      </c>
      <c r="R25" s="46"/>
      <c r="S25" s="47">
        <f t="shared" si="35"/>
        <v>0</v>
      </c>
      <c r="T25" s="46">
        <f>'[2]BOI#4'!$I134</f>
        <v>0</v>
      </c>
      <c r="U25" s="46"/>
      <c r="V25" s="47">
        <f t="shared" si="36"/>
        <v>0</v>
      </c>
      <c r="W25" s="46">
        <f>'[2]BOI#4'!$J134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'[2]BOI#4'!$L134</f>
        <v>0</v>
      </c>
      <c r="AG25" s="46"/>
      <c r="AH25" s="50">
        <f t="shared" si="13"/>
        <v>0</v>
      </c>
      <c r="AI25" s="46">
        <f>'[2]BOI#4'!$M134</f>
        <v>0</v>
      </c>
      <c r="AJ25" s="46"/>
      <c r="AK25" s="50">
        <f t="shared" si="14"/>
        <v>0</v>
      </c>
      <c r="AL25" s="46">
        <f>'[2]BOI#4'!$N134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'[2]BOI#4'!$P134</f>
        <v>0</v>
      </c>
      <c r="AS25" s="46"/>
      <c r="AT25" s="47">
        <f t="shared" si="18"/>
        <v>0</v>
      </c>
      <c r="AU25" s="46">
        <f>'[2]BOI#4'!$Q134</f>
        <v>0</v>
      </c>
      <c r="AV25" s="46"/>
      <c r="AW25" s="47">
        <f t="shared" si="19"/>
        <v>0</v>
      </c>
      <c r="AX25" s="46">
        <f>'[2]BOI#4'!$R134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VLOOKUP($B25,Test!$A$5:$H$58,8,0)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'[2]BOI#4'!$D135</f>
        <v>0</v>
      </c>
      <c r="F26" s="46"/>
      <c r="G26" s="47">
        <f t="shared" si="43"/>
        <v>0</v>
      </c>
      <c r="H26" s="46">
        <f>'[2]BOI#4'!$E135</f>
        <v>0</v>
      </c>
      <c r="I26" s="46"/>
      <c r="J26" s="47">
        <f t="shared" si="31"/>
        <v>0</v>
      </c>
      <c r="K26" s="46">
        <f>'[2]BOI#4'!$F135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'[2]BOI#4'!$H135</f>
        <v>0</v>
      </c>
      <c r="R26" s="46"/>
      <c r="S26" s="47">
        <f t="shared" si="35"/>
        <v>0</v>
      </c>
      <c r="T26" s="46">
        <f>'[2]BOI#4'!$I135</f>
        <v>0</v>
      </c>
      <c r="U26" s="46"/>
      <c r="V26" s="47">
        <f t="shared" si="36"/>
        <v>0</v>
      </c>
      <c r="W26" s="46">
        <f>'[2]BOI#4'!$J135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'[2]BOI#4'!$L135</f>
        <v>0</v>
      </c>
      <c r="AG26" s="46"/>
      <c r="AH26" s="50">
        <f t="shared" si="13"/>
        <v>0</v>
      </c>
      <c r="AI26" s="46">
        <f>'[2]BOI#4'!$M135</f>
        <v>0</v>
      </c>
      <c r="AJ26" s="46"/>
      <c r="AK26" s="50">
        <f t="shared" si="14"/>
        <v>0</v>
      </c>
      <c r="AL26" s="46">
        <f>'[2]BOI#4'!$N135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'[2]BOI#4'!$P135</f>
        <v>0</v>
      </c>
      <c r="AS26" s="46"/>
      <c r="AT26" s="47">
        <f t="shared" si="18"/>
        <v>0</v>
      </c>
      <c r="AU26" s="46">
        <f>'[2]BOI#4'!$Q135</f>
        <v>0</v>
      </c>
      <c r="AV26" s="46"/>
      <c r="AW26" s="47">
        <f t="shared" si="19"/>
        <v>0</v>
      </c>
      <c r="AX26" s="46">
        <f>'[2]BOI#4'!$R135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VLOOKUP($B26,Test!$A$5:$H$58,8,0)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'[2]BOI#4'!$D136</f>
        <v>0</v>
      </c>
      <c r="F27" s="46"/>
      <c r="G27" s="47">
        <f t="shared" si="43"/>
        <v>0</v>
      </c>
      <c r="H27" s="46">
        <f>'[2]BOI#4'!$E136</f>
        <v>0</v>
      </c>
      <c r="I27" s="46"/>
      <c r="J27" s="47">
        <f t="shared" si="31"/>
        <v>0</v>
      </c>
      <c r="K27" s="46">
        <f>'[2]BOI#4'!$F136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'[2]BOI#4'!$H136</f>
        <v>0</v>
      </c>
      <c r="R27" s="46"/>
      <c r="S27" s="47">
        <f t="shared" si="35"/>
        <v>0</v>
      </c>
      <c r="T27" s="46">
        <f>'[2]BOI#4'!$I136</f>
        <v>0</v>
      </c>
      <c r="U27" s="46"/>
      <c r="V27" s="47">
        <f t="shared" si="36"/>
        <v>0</v>
      </c>
      <c r="W27" s="46">
        <f>'[2]BOI#4'!$J136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'[2]BOI#4'!$L136</f>
        <v>0</v>
      </c>
      <c r="AG27" s="46"/>
      <c r="AH27" s="50">
        <f t="shared" si="13"/>
        <v>0</v>
      </c>
      <c r="AI27" s="46">
        <f>'[2]BOI#4'!$M136</f>
        <v>0</v>
      </c>
      <c r="AJ27" s="46"/>
      <c r="AK27" s="50">
        <f t="shared" si="14"/>
        <v>0</v>
      </c>
      <c r="AL27" s="46">
        <f>'[2]BOI#4'!$N136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'[2]BOI#4'!$P136</f>
        <v>0</v>
      </c>
      <c r="AS27" s="46"/>
      <c r="AT27" s="47">
        <f t="shared" si="18"/>
        <v>0</v>
      </c>
      <c r="AU27" s="46">
        <f>'[2]BOI#4'!$Q136</f>
        <v>0</v>
      </c>
      <c r="AV27" s="46"/>
      <c r="AW27" s="47">
        <f t="shared" si="19"/>
        <v>0</v>
      </c>
      <c r="AX27" s="46">
        <f>'[2]BOI#4'!$R136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VLOOKUP($B27,Test!$A$5:$H$58,8,0)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'[2]BOI#4'!$D137</f>
        <v>0</v>
      </c>
      <c r="F28" s="46"/>
      <c r="G28" s="47">
        <f t="shared" si="43"/>
        <v>0</v>
      </c>
      <c r="H28" s="46">
        <f>'[2]BOI#4'!$E137</f>
        <v>0</v>
      </c>
      <c r="I28" s="46"/>
      <c r="J28" s="47">
        <f t="shared" si="31"/>
        <v>0</v>
      </c>
      <c r="K28" s="46">
        <f>'[2]BOI#4'!$F137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'[2]BOI#4'!$H137</f>
        <v>0</v>
      </c>
      <c r="R28" s="46"/>
      <c r="S28" s="47">
        <f t="shared" si="35"/>
        <v>0</v>
      </c>
      <c r="T28" s="46">
        <f>'[2]BOI#4'!$I137</f>
        <v>0</v>
      </c>
      <c r="U28" s="46"/>
      <c r="V28" s="47">
        <f t="shared" si="36"/>
        <v>0</v>
      </c>
      <c r="W28" s="46">
        <f>'[2]BOI#4'!$J137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'[2]BOI#4'!$L137</f>
        <v>0</v>
      </c>
      <c r="AG28" s="46"/>
      <c r="AH28" s="50">
        <f t="shared" si="13"/>
        <v>0</v>
      </c>
      <c r="AI28" s="46">
        <f>'[2]BOI#4'!$M137</f>
        <v>0</v>
      </c>
      <c r="AJ28" s="46"/>
      <c r="AK28" s="50">
        <f t="shared" si="14"/>
        <v>0</v>
      </c>
      <c r="AL28" s="46">
        <f>'[2]BOI#4'!$N137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'[2]BOI#4'!$P137</f>
        <v>0</v>
      </c>
      <c r="AS28" s="46"/>
      <c r="AT28" s="47">
        <f t="shared" si="18"/>
        <v>0</v>
      </c>
      <c r="AU28" s="46">
        <f>'[2]BOI#4'!$Q137</f>
        <v>0</v>
      </c>
      <c r="AV28" s="46"/>
      <c r="AW28" s="47">
        <f t="shared" si="19"/>
        <v>0</v>
      </c>
      <c r="AX28" s="46">
        <f>'[2]BOI#4'!$R137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VLOOKUP($B28,Test!$A$5:$H$58,8,0)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'[2]BOI#4'!$D138</f>
        <v>0</v>
      </c>
      <c r="F29" s="46"/>
      <c r="G29" s="47">
        <f t="shared" si="43"/>
        <v>0</v>
      </c>
      <c r="H29" s="46">
        <f>'[2]BOI#4'!$E138</f>
        <v>0</v>
      </c>
      <c r="I29" s="46"/>
      <c r="J29" s="47">
        <f t="shared" si="31"/>
        <v>0</v>
      </c>
      <c r="K29" s="46">
        <f>'[2]BOI#4'!$F138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'[2]BOI#4'!$H138</f>
        <v>0</v>
      </c>
      <c r="R29" s="46"/>
      <c r="S29" s="47">
        <f t="shared" si="35"/>
        <v>0</v>
      </c>
      <c r="T29" s="46">
        <f>'[2]BOI#4'!$I138</f>
        <v>0</v>
      </c>
      <c r="U29" s="46"/>
      <c r="V29" s="47">
        <f t="shared" si="36"/>
        <v>0</v>
      </c>
      <c r="W29" s="46">
        <f>'[2]BOI#4'!$J138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'[2]BOI#4'!$L138</f>
        <v>0</v>
      </c>
      <c r="AG29" s="46"/>
      <c r="AH29" s="50">
        <f t="shared" si="13"/>
        <v>0</v>
      </c>
      <c r="AI29" s="46">
        <f>'[2]BOI#4'!$M138</f>
        <v>0</v>
      </c>
      <c r="AJ29" s="46"/>
      <c r="AK29" s="50">
        <f t="shared" si="14"/>
        <v>0</v>
      </c>
      <c r="AL29" s="46">
        <f>'[2]BOI#4'!$N138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'[2]BOI#4'!$P138</f>
        <v>0</v>
      </c>
      <c r="AS29" s="46"/>
      <c r="AT29" s="47">
        <f t="shared" si="18"/>
        <v>0</v>
      </c>
      <c r="AU29" s="46">
        <f>'[2]BOI#4'!$Q138</f>
        <v>0</v>
      </c>
      <c r="AV29" s="46"/>
      <c r="AW29" s="47">
        <f t="shared" si="19"/>
        <v>0</v>
      </c>
      <c r="AX29" s="46">
        <f>'[2]BOI#4'!$R138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VLOOKUP($B29,Test!$A$5:$H$58,8,0)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'[2]BOI#4'!$D139</f>
        <v>0</v>
      </c>
      <c r="F30" s="46"/>
      <c r="G30" s="47">
        <f t="shared" si="43"/>
        <v>0</v>
      </c>
      <c r="H30" s="46">
        <f>'[2]BOI#4'!$E139</f>
        <v>0</v>
      </c>
      <c r="I30" s="46"/>
      <c r="J30" s="47">
        <f t="shared" si="31"/>
        <v>0</v>
      </c>
      <c r="K30" s="46">
        <f>'[2]BOI#4'!$F139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'[2]BOI#4'!$H139</f>
        <v>0</v>
      </c>
      <c r="R30" s="46"/>
      <c r="S30" s="47">
        <f t="shared" si="35"/>
        <v>0</v>
      </c>
      <c r="T30" s="46">
        <f>'[2]BOI#4'!$I139</f>
        <v>0</v>
      </c>
      <c r="U30" s="46"/>
      <c r="V30" s="47">
        <f t="shared" si="36"/>
        <v>0</v>
      </c>
      <c r="W30" s="46">
        <f>'[2]BOI#4'!$J139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'[2]BOI#4'!$L139</f>
        <v>0</v>
      </c>
      <c r="AG30" s="46"/>
      <c r="AH30" s="50">
        <f t="shared" si="13"/>
        <v>0</v>
      </c>
      <c r="AI30" s="46">
        <f>'[2]BOI#4'!$M139</f>
        <v>0</v>
      </c>
      <c r="AJ30" s="46"/>
      <c r="AK30" s="50">
        <f t="shared" si="14"/>
        <v>0</v>
      </c>
      <c r="AL30" s="46">
        <f>'[2]BOI#4'!$N139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'[2]BOI#4'!$P139</f>
        <v>0</v>
      </c>
      <c r="AS30" s="46"/>
      <c r="AT30" s="47">
        <f t="shared" si="18"/>
        <v>0</v>
      </c>
      <c r="AU30" s="46">
        <f>'[2]BOI#4'!$Q139</f>
        <v>0</v>
      </c>
      <c r="AV30" s="46"/>
      <c r="AW30" s="47">
        <f t="shared" si="19"/>
        <v>0</v>
      </c>
      <c r="AX30" s="46">
        <f>'[2]BOI#4'!$R139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VLOOKUP($B30,Test!$A$5:$H$58,8,0)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'[2]BOI#4'!$D140</f>
        <v>26655</v>
      </c>
      <c r="F31" s="46">
        <v>16849.759999999998</v>
      </c>
      <c r="G31" s="47">
        <f t="shared" si="43"/>
        <v>9805.2400000000016</v>
      </c>
      <c r="H31" s="46">
        <f>'[2]BOI#4'!$E140</f>
        <v>21559</v>
      </c>
      <c r="I31" s="46">
        <v>19929.91</v>
      </c>
      <c r="J31" s="47">
        <f t="shared" si="31"/>
        <v>1629.0900000000001</v>
      </c>
      <c r="K31" s="46">
        <f>'[2]BOI#4'!$F140</f>
        <v>21540</v>
      </c>
      <c r="L31" s="46">
        <v>29337.31</v>
      </c>
      <c r="M31" s="48">
        <f t="shared" si="32"/>
        <v>-7797.3100000000013</v>
      </c>
      <c r="N31" s="190">
        <f t="shared" si="33"/>
        <v>69754</v>
      </c>
      <c r="O31" s="129">
        <f t="shared" si="33"/>
        <v>66116.98</v>
      </c>
      <c r="P31" s="61">
        <f t="shared" si="34"/>
        <v>3637.0200000000041</v>
      </c>
      <c r="Q31" s="46">
        <f>'[2]BOI#4'!$H140</f>
        <v>22371</v>
      </c>
      <c r="R31" s="46">
        <v>18433.88</v>
      </c>
      <c r="S31" s="47">
        <f t="shared" si="35"/>
        <v>3937.119999999999</v>
      </c>
      <c r="T31" s="46">
        <f>'[2]BOI#4'!$I140</f>
        <v>22371</v>
      </c>
      <c r="U31" s="46"/>
      <c r="V31" s="47">
        <f t="shared" si="36"/>
        <v>22371</v>
      </c>
      <c r="W31" s="46">
        <f>'[2]BOI#4'!$J140</f>
        <v>18947</v>
      </c>
      <c r="X31" s="46"/>
      <c r="Y31" s="48">
        <f t="shared" si="37"/>
        <v>18947</v>
      </c>
      <c r="Z31" s="190">
        <f t="shared" si="38"/>
        <v>63689</v>
      </c>
      <c r="AA31" s="200">
        <f t="shared" si="38"/>
        <v>18433.88</v>
      </c>
      <c r="AB31" s="61">
        <f t="shared" si="39"/>
        <v>45255.119999999995</v>
      </c>
      <c r="AC31" s="204">
        <f t="shared" si="40"/>
        <v>133443</v>
      </c>
      <c r="AD31" s="133">
        <f t="shared" si="40"/>
        <v>84550.86</v>
      </c>
      <c r="AE31" s="311">
        <f t="shared" si="41"/>
        <v>48892.14</v>
      </c>
      <c r="AF31" s="297">
        <f>'[2]BOI#4'!$L140</f>
        <v>16030</v>
      </c>
      <c r="AG31" s="46"/>
      <c r="AH31" s="50">
        <f t="shared" si="13"/>
        <v>16030</v>
      </c>
      <c r="AI31" s="46">
        <f>'[2]BOI#4'!$M140</f>
        <v>15977</v>
      </c>
      <c r="AJ31" s="46"/>
      <c r="AK31" s="50">
        <f t="shared" si="14"/>
        <v>15977</v>
      </c>
      <c r="AL31" s="46">
        <f>'[2]BOI#4'!$N140</f>
        <v>13564</v>
      </c>
      <c r="AM31" s="46"/>
      <c r="AN31" s="48">
        <f t="shared" si="15"/>
        <v>13564</v>
      </c>
      <c r="AO31" s="190">
        <f t="shared" si="16"/>
        <v>45571</v>
      </c>
      <c r="AP31" s="129">
        <f t="shared" si="16"/>
        <v>0</v>
      </c>
      <c r="AQ31" s="61">
        <f t="shared" si="17"/>
        <v>45571</v>
      </c>
      <c r="AR31" s="46">
        <f>'[2]BOI#4'!$P140</f>
        <v>15516</v>
      </c>
      <c r="AS31" s="46"/>
      <c r="AT31" s="47">
        <f t="shared" si="18"/>
        <v>15516</v>
      </c>
      <c r="AU31" s="46">
        <f>'[2]BOI#4'!$Q140</f>
        <v>15516</v>
      </c>
      <c r="AV31" s="46"/>
      <c r="AW31" s="47">
        <f t="shared" si="19"/>
        <v>15516</v>
      </c>
      <c r="AX31" s="46">
        <f>'[2]BOI#4'!$R140</f>
        <v>14968</v>
      </c>
      <c r="AY31" s="46"/>
      <c r="AZ31" s="50">
        <f t="shared" si="20"/>
        <v>14968</v>
      </c>
      <c r="BA31" s="190">
        <f t="shared" si="21"/>
        <v>46000</v>
      </c>
      <c r="BB31" s="200">
        <f t="shared" si="22"/>
        <v>0</v>
      </c>
      <c r="BC31" s="222">
        <f t="shared" si="23"/>
        <v>46000</v>
      </c>
      <c r="BD31" s="204">
        <f t="shared" si="24"/>
        <v>91571</v>
      </c>
      <c r="BE31" s="217">
        <f t="shared" si="25"/>
        <v>0</v>
      </c>
      <c r="BF31" s="225">
        <f t="shared" si="26"/>
        <v>91571</v>
      </c>
      <c r="BG31" s="204">
        <f t="shared" si="27"/>
        <v>225014</v>
      </c>
      <c r="BH31" s="133">
        <f t="shared" si="28"/>
        <v>84550.86</v>
      </c>
      <c r="BI31" s="225">
        <f t="shared" si="29"/>
        <v>140463.14000000001</v>
      </c>
      <c r="BJ31" s="290"/>
      <c r="BK31" s="45">
        <f>VLOOKUP($B31,Test!$A$5:$H$58,8,0)</f>
        <v>23202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'[2]BOI#4'!$D141</f>
        <v>700081.81</v>
      </c>
      <c r="F32" s="46">
        <v>674590.28</v>
      </c>
      <c r="G32" s="47">
        <f t="shared" si="43"/>
        <v>25491.530000000028</v>
      </c>
      <c r="H32" s="46">
        <f>'[2]BOI#4'!$E141</f>
        <v>650979.31000000006</v>
      </c>
      <c r="I32" s="46">
        <v>551658.64</v>
      </c>
      <c r="J32" s="47">
        <f t="shared" si="31"/>
        <v>99320.670000000042</v>
      </c>
      <c r="K32" s="46">
        <f>'[2]BOI#4'!$F141</f>
        <v>639890.72</v>
      </c>
      <c r="L32" s="46">
        <v>682325.35</v>
      </c>
      <c r="M32" s="48">
        <f t="shared" si="32"/>
        <v>-42434.630000000005</v>
      </c>
      <c r="N32" s="190">
        <f t="shared" si="33"/>
        <v>1990951.84</v>
      </c>
      <c r="O32" s="129">
        <f t="shared" si="33"/>
        <v>1908574.27</v>
      </c>
      <c r="P32" s="61">
        <f t="shared" si="34"/>
        <v>82377.570000000065</v>
      </c>
      <c r="Q32" s="46">
        <f>'[2]BOI#4'!$H141</f>
        <v>598602.69999999995</v>
      </c>
      <c r="R32" s="46">
        <v>528301.84</v>
      </c>
      <c r="S32" s="47">
        <f t="shared" si="35"/>
        <v>70300.859999999986</v>
      </c>
      <c r="T32" s="46">
        <f>'[2]BOI#4'!$I141</f>
        <v>573954.05000000005</v>
      </c>
      <c r="U32" s="46"/>
      <c r="V32" s="47">
        <f t="shared" si="36"/>
        <v>573954.05000000005</v>
      </c>
      <c r="W32" s="46">
        <f>'[2]BOI#4'!$J141</f>
        <v>589859.04</v>
      </c>
      <c r="X32" s="46"/>
      <c r="Y32" s="48">
        <f t="shared" si="37"/>
        <v>589859.04</v>
      </c>
      <c r="Z32" s="190">
        <f t="shared" si="38"/>
        <v>1762415.79</v>
      </c>
      <c r="AA32" s="200">
        <f t="shared" si="38"/>
        <v>528301.84</v>
      </c>
      <c r="AB32" s="61">
        <f t="shared" si="39"/>
        <v>1234113.9500000002</v>
      </c>
      <c r="AC32" s="204">
        <f t="shared" si="40"/>
        <v>3753367.63</v>
      </c>
      <c r="AD32" s="133">
        <f t="shared" si="40"/>
        <v>2436876.11</v>
      </c>
      <c r="AE32" s="311">
        <f t="shared" si="41"/>
        <v>1316491.52</v>
      </c>
      <c r="AF32" s="297">
        <f>'[2]BOI#4'!$L141</f>
        <v>367434.78</v>
      </c>
      <c r="AG32" s="46"/>
      <c r="AH32" s="50">
        <f t="shared" si="13"/>
        <v>367434.78</v>
      </c>
      <c r="AI32" s="46">
        <f>'[2]BOI#4'!$M141</f>
        <v>404391.3</v>
      </c>
      <c r="AJ32" s="46"/>
      <c r="AK32" s="50">
        <f t="shared" si="14"/>
        <v>404391.3</v>
      </c>
      <c r="AL32" s="46">
        <f>'[2]BOI#4'!$N141</f>
        <v>418162.57</v>
      </c>
      <c r="AM32" s="46"/>
      <c r="AN32" s="48">
        <f t="shared" si="15"/>
        <v>418162.57</v>
      </c>
      <c r="AO32" s="190">
        <f t="shared" si="16"/>
        <v>1189988.6500000001</v>
      </c>
      <c r="AP32" s="129">
        <f t="shared" si="16"/>
        <v>0</v>
      </c>
      <c r="AQ32" s="61">
        <f t="shared" si="17"/>
        <v>1189988.6500000001</v>
      </c>
      <c r="AR32" s="46">
        <f>'[2]BOI#4'!$P141</f>
        <v>406275.51</v>
      </c>
      <c r="AS32" s="46"/>
      <c r="AT32" s="47">
        <f t="shared" si="18"/>
        <v>406275.51</v>
      </c>
      <c r="AU32" s="46">
        <f>'[2]BOI#4'!$Q141</f>
        <v>392920</v>
      </c>
      <c r="AV32" s="46"/>
      <c r="AW32" s="47">
        <f t="shared" si="19"/>
        <v>392920</v>
      </c>
      <c r="AX32" s="46">
        <f>'[2]BOI#4'!$R141</f>
        <v>363565.48</v>
      </c>
      <c r="AY32" s="46"/>
      <c r="AZ32" s="50">
        <f t="shared" si="20"/>
        <v>363565.48</v>
      </c>
      <c r="BA32" s="190">
        <f t="shared" si="21"/>
        <v>1162760.99</v>
      </c>
      <c r="BB32" s="200">
        <f t="shared" si="22"/>
        <v>0</v>
      </c>
      <c r="BC32" s="222">
        <f t="shared" si="23"/>
        <v>1162760.99</v>
      </c>
      <c r="BD32" s="204">
        <f t="shared" si="24"/>
        <v>2352749.64</v>
      </c>
      <c r="BE32" s="217">
        <f t="shared" si="25"/>
        <v>0</v>
      </c>
      <c r="BF32" s="225">
        <f t="shared" si="26"/>
        <v>2352749.64</v>
      </c>
      <c r="BG32" s="204">
        <f t="shared" si="27"/>
        <v>6106117.2699999996</v>
      </c>
      <c r="BH32" s="133">
        <f t="shared" si="28"/>
        <v>2436876.11</v>
      </c>
      <c r="BI32" s="225">
        <f t="shared" si="29"/>
        <v>3669241.1599999997</v>
      </c>
      <c r="BJ32" s="290"/>
      <c r="BK32" s="45">
        <f>VLOOKUP($B32,Test!$A$5:$H$58,8,0)</f>
        <v>797579.86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'[2]BOI#4'!$D142</f>
        <v>0</v>
      </c>
      <c r="F33" s="46"/>
      <c r="G33" s="47">
        <f t="shared" si="43"/>
        <v>0</v>
      </c>
      <c r="H33" s="46">
        <f>'[2]BOI#4'!$E142</f>
        <v>0</v>
      </c>
      <c r="I33" s="46"/>
      <c r="J33" s="47">
        <f t="shared" si="31"/>
        <v>0</v>
      </c>
      <c r="K33" s="46">
        <f>'[2]BOI#4'!$F142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'[2]BOI#4'!$H142</f>
        <v>0</v>
      </c>
      <c r="R33" s="46"/>
      <c r="S33" s="47">
        <f t="shared" si="35"/>
        <v>0</v>
      </c>
      <c r="T33" s="46">
        <f>'[2]BOI#4'!$I142</f>
        <v>0</v>
      </c>
      <c r="U33" s="46"/>
      <c r="V33" s="47">
        <f t="shared" si="36"/>
        <v>0</v>
      </c>
      <c r="W33" s="46">
        <f>'[2]BOI#4'!$J142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'[2]BOI#4'!$L142</f>
        <v>0</v>
      </c>
      <c r="AG33" s="46"/>
      <c r="AH33" s="50">
        <f t="shared" si="13"/>
        <v>0</v>
      </c>
      <c r="AI33" s="46">
        <f>'[2]BOI#4'!$M142</f>
        <v>0</v>
      </c>
      <c r="AJ33" s="46"/>
      <c r="AK33" s="50">
        <f t="shared" si="14"/>
        <v>0</v>
      </c>
      <c r="AL33" s="46">
        <f>'[2]BOI#4'!$N142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'[2]BOI#4'!$P142</f>
        <v>0</v>
      </c>
      <c r="AS33" s="46"/>
      <c r="AT33" s="47">
        <f t="shared" si="18"/>
        <v>0</v>
      </c>
      <c r="AU33" s="46">
        <f>'[2]BOI#4'!$Q142</f>
        <v>0</v>
      </c>
      <c r="AV33" s="46"/>
      <c r="AW33" s="47">
        <f t="shared" si="19"/>
        <v>0</v>
      </c>
      <c r="AX33" s="46">
        <f>'[2]BOI#4'!$R142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VLOOKUP($B33,Test!$A$5:$H$58,8,0)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'[2]BOI#4'!$D143</f>
        <v>0</v>
      </c>
      <c r="F34" s="46"/>
      <c r="G34" s="47">
        <f t="shared" si="43"/>
        <v>0</v>
      </c>
      <c r="H34" s="46">
        <f>'[2]BOI#4'!$E143</f>
        <v>0</v>
      </c>
      <c r="I34" s="46"/>
      <c r="J34" s="47">
        <f t="shared" si="31"/>
        <v>0</v>
      </c>
      <c r="K34" s="46">
        <f>'[2]BOI#4'!$F143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'[2]BOI#4'!$H143</f>
        <v>0</v>
      </c>
      <c r="R34" s="46"/>
      <c r="S34" s="47">
        <f t="shared" si="35"/>
        <v>0</v>
      </c>
      <c r="T34" s="46">
        <f>'[2]BOI#4'!$I143</f>
        <v>0</v>
      </c>
      <c r="U34" s="46"/>
      <c r="V34" s="47">
        <f t="shared" si="36"/>
        <v>0</v>
      </c>
      <c r="W34" s="46">
        <f>'[2]BOI#4'!$J143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'[2]BOI#4'!$L143</f>
        <v>0</v>
      </c>
      <c r="AG34" s="46"/>
      <c r="AH34" s="50">
        <f t="shared" si="13"/>
        <v>0</v>
      </c>
      <c r="AI34" s="46">
        <f>'[2]BOI#4'!$M143</f>
        <v>0</v>
      </c>
      <c r="AJ34" s="46"/>
      <c r="AK34" s="50">
        <f t="shared" si="14"/>
        <v>0</v>
      </c>
      <c r="AL34" s="46">
        <f>'[2]BOI#4'!$N143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'[2]BOI#4'!$P143</f>
        <v>0</v>
      </c>
      <c r="AS34" s="46"/>
      <c r="AT34" s="47">
        <f t="shared" si="18"/>
        <v>0</v>
      </c>
      <c r="AU34" s="46">
        <f>'[2]BOI#4'!$Q143</f>
        <v>0</v>
      </c>
      <c r="AV34" s="46"/>
      <c r="AW34" s="47">
        <f t="shared" si="19"/>
        <v>0</v>
      </c>
      <c r="AX34" s="46">
        <f>'[2]BOI#4'!$R143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VLOOKUP($B34,Test!$A$5:$H$58,8,0)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'[2]BOI#4'!$D144</f>
        <v>0</v>
      </c>
      <c r="F35" s="46"/>
      <c r="G35" s="47">
        <f t="shared" si="43"/>
        <v>0</v>
      </c>
      <c r="H35" s="46">
        <f>'[2]BOI#4'!$E144</f>
        <v>0</v>
      </c>
      <c r="I35" s="46"/>
      <c r="J35" s="47">
        <f t="shared" si="31"/>
        <v>0</v>
      </c>
      <c r="K35" s="46">
        <f>'[2]BOI#4'!$F144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'[2]BOI#4'!$H144</f>
        <v>0</v>
      </c>
      <c r="R35" s="46"/>
      <c r="S35" s="47">
        <f t="shared" si="35"/>
        <v>0</v>
      </c>
      <c r="T35" s="46">
        <f>'[2]BOI#4'!$I144</f>
        <v>0</v>
      </c>
      <c r="U35" s="46"/>
      <c r="V35" s="47">
        <f t="shared" si="36"/>
        <v>0</v>
      </c>
      <c r="W35" s="46">
        <f>'[2]BOI#4'!$J144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'[2]BOI#4'!$L144</f>
        <v>0</v>
      </c>
      <c r="AG35" s="46"/>
      <c r="AH35" s="50">
        <f t="shared" si="13"/>
        <v>0</v>
      </c>
      <c r="AI35" s="46">
        <f>'[2]BOI#4'!$M144</f>
        <v>0</v>
      </c>
      <c r="AJ35" s="46"/>
      <c r="AK35" s="50">
        <f t="shared" si="14"/>
        <v>0</v>
      </c>
      <c r="AL35" s="46">
        <f>'[2]BOI#4'!$N144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'[2]BOI#4'!$P144</f>
        <v>0</v>
      </c>
      <c r="AS35" s="46"/>
      <c r="AT35" s="47">
        <f t="shared" si="18"/>
        <v>0</v>
      </c>
      <c r="AU35" s="46">
        <f>'[2]BOI#4'!$Q144</f>
        <v>0</v>
      </c>
      <c r="AV35" s="46"/>
      <c r="AW35" s="47">
        <f t="shared" si="19"/>
        <v>0</v>
      </c>
      <c r="AX35" s="46">
        <f>'[2]BOI#4'!$R144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VLOOKUP($B35,Test!$A$5:$H$58,8,0)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'[2]BOI#4'!$D145</f>
        <v>0</v>
      </c>
      <c r="F36" s="46"/>
      <c r="G36" s="47">
        <f t="shared" si="43"/>
        <v>0</v>
      </c>
      <c r="H36" s="46">
        <f>'[2]BOI#4'!$E145</f>
        <v>0</v>
      </c>
      <c r="I36" s="46"/>
      <c r="J36" s="47">
        <f t="shared" si="31"/>
        <v>0</v>
      </c>
      <c r="K36" s="46">
        <f>'[2]BOI#4'!$F145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'[2]BOI#4'!$H145</f>
        <v>0</v>
      </c>
      <c r="R36" s="46"/>
      <c r="S36" s="47">
        <f t="shared" si="35"/>
        <v>0</v>
      </c>
      <c r="T36" s="46">
        <f>'[2]BOI#4'!$I145</f>
        <v>0</v>
      </c>
      <c r="U36" s="46"/>
      <c r="V36" s="47">
        <f t="shared" si="36"/>
        <v>0</v>
      </c>
      <c r="W36" s="46">
        <f>'[2]BOI#4'!$J145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'[2]BOI#4'!$L145</f>
        <v>0</v>
      </c>
      <c r="AG36" s="46"/>
      <c r="AH36" s="50">
        <f t="shared" si="13"/>
        <v>0</v>
      </c>
      <c r="AI36" s="46">
        <f>'[2]BOI#4'!$M145</f>
        <v>0</v>
      </c>
      <c r="AJ36" s="46"/>
      <c r="AK36" s="50">
        <f t="shared" si="14"/>
        <v>0</v>
      </c>
      <c r="AL36" s="46">
        <f>'[2]BOI#4'!$N145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'[2]BOI#4'!$P145</f>
        <v>0</v>
      </c>
      <c r="AS36" s="46"/>
      <c r="AT36" s="47">
        <f t="shared" si="18"/>
        <v>0</v>
      </c>
      <c r="AU36" s="46">
        <f>'[2]BOI#4'!$Q145</f>
        <v>0</v>
      </c>
      <c r="AV36" s="46"/>
      <c r="AW36" s="47">
        <f t="shared" si="19"/>
        <v>0</v>
      </c>
      <c r="AX36" s="46">
        <f>'[2]BOI#4'!$R145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VLOOKUP($B36,Test!$A$5:$H$58,8,0)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'[2]BOI#4'!$D146</f>
        <v>0</v>
      </c>
      <c r="F37" s="46"/>
      <c r="G37" s="47">
        <f t="shared" si="43"/>
        <v>0</v>
      </c>
      <c r="H37" s="46">
        <f>'[2]BOI#4'!$E146</f>
        <v>0</v>
      </c>
      <c r="I37" s="46"/>
      <c r="J37" s="47">
        <f t="shared" si="31"/>
        <v>0</v>
      </c>
      <c r="K37" s="46">
        <f>'[2]BOI#4'!$F146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'[2]BOI#4'!$H146</f>
        <v>0</v>
      </c>
      <c r="R37" s="46"/>
      <c r="S37" s="47">
        <f t="shared" si="35"/>
        <v>0</v>
      </c>
      <c r="T37" s="46">
        <f>'[2]BOI#4'!$I146</f>
        <v>0</v>
      </c>
      <c r="U37" s="46"/>
      <c r="V37" s="47">
        <f t="shared" si="36"/>
        <v>0</v>
      </c>
      <c r="W37" s="46">
        <f>'[2]BOI#4'!$J146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'[2]BOI#4'!$L146</f>
        <v>0</v>
      </c>
      <c r="AG37" s="46"/>
      <c r="AH37" s="50">
        <f t="shared" si="13"/>
        <v>0</v>
      </c>
      <c r="AI37" s="46">
        <f>'[2]BOI#4'!$M146</f>
        <v>0</v>
      </c>
      <c r="AJ37" s="46"/>
      <c r="AK37" s="50">
        <f t="shared" si="14"/>
        <v>0</v>
      </c>
      <c r="AL37" s="46">
        <f>'[2]BOI#4'!$N146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'[2]BOI#4'!$P146</f>
        <v>0</v>
      </c>
      <c r="AS37" s="46"/>
      <c r="AT37" s="47">
        <f t="shared" si="18"/>
        <v>0</v>
      </c>
      <c r="AU37" s="46">
        <f>'[2]BOI#4'!$Q146</f>
        <v>0</v>
      </c>
      <c r="AV37" s="46"/>
      <c r="AW37" s="47">
        <f t="shared" si="19"/>
        <v>0</v>
      </c>
      <c r="AX37" s="46">
        <f>'[2]BOI#4'!$R146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VLOOKUP($B37,Test!$A$5:$H$58,8,0)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'[2]BOI#4'!$D147</f>
        <v>0</v>
      </c>
      <c r="F38" s="46"/>
      <c r="G38" s="47">
        <f t="shared" si="43"/>
        <v>0</v>
      </c>
      <c r="H38" s="46">
        <f>'[2]BOI#4'!$E147</f>
        <v>0</v>
      </c>
      <c r="I38" s="46"/>
      <c r="J38" s="47">
        <f t="shared" si="31"/>
        <v>0</v>
      </c>
      <c r="K38" s="46">
        <f>'[2]BOI#4'!$F147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'[2]BOI#4'!$H147</f>
        <v>0</v>
      </c>
      <c r="R38" s="46"/>
      <c r="S38" s="47">
        <f t="shared" si="35"/>
        <v>0</v>
      </c>
      <c r="T38" s="46">
        <f>'[2]BOI#4'!$I147</f>
        <v>0</v>
      </c>
      <c r="U38" s="46"/>
      <c r="V38" s="47">
        <f t="shared" si="36"/>
        <v>0</v>
      </c>
      <c r="W38" s="46">
        <f>'[2]BOI#4'!$J147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'[2]BOI#4'!$L147</f>
        <v>0</v>
      </c>
      <c r="AG38" s="46"/>
      <c r="AH38" s="50">
        <f t="shared" si="13"/>
        <v>0</v>
      </c>
      <c r="AI38" s="46">
        <f>'[2]BOI#4'!$M147</f>
        <v>0</v>
      </c>
      <c r="AJ38" s="46"/>
      <c r="AK38" s="50">
        <f t="shared" si="14"/>
        <v>0</v>
      </c>
      <c r="AL38" s="46">
        <f>'[2]BOI#4'!$N147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'[2]BOI#4'!$P147</f>
        <v>0</v>
      </c>
      <c r="AS38" s="46"/>
      <c r="AT38" s="47">
        <f t="shared" si="18"/>
        <v>0</v>
      </c>
      <c r="AU38" s="46">
        <f>'[2]BOI#4'!$Q147</f>
        <v>0</v>
      </c>
      <c r="AV38" s="46"/>
      <c r="AW38" s="47">
        <f t="shared" si="19"/>
        <v>0</v>
      </c>
      <c r="AX38" s="46">
        <f>'[2]BOI#4'!$R147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VLOOKUP($B38,Test!$A$5:$H$58,8,0)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'[2]BOI#4'!$D148</f>
        <v>2477.88</v>
      </c>
      <c r="F39" s="46"/>
      <c r="G39" s="47">
        <f t="shared" si="43"/>
        <v>2477.88</v>
      </c>
      <c r="H39" s="46">
        <f>'[2]BOI#4'!$E148</f>
        <v>2068.9699999999998</v>
      </c>
      <c r="I39" s="46"/>
      <c r="J39" s="47">
        <f t="shared" si="31"/>
        <v>2068.9699999999998</v>
      </c>
      <c r="K39" s="46">
        <f>'[2]BOI#4'!$F148</f>
        <v>1891.42</v>
      </c>
      <c r="L39" s="46"/>
      <c r="M39" s="48">
        <f t="shared" si="32"/>
        <v>1891.42</v>
      </c>
      <c r="N39" s="190">
        <f t="shared" si="33"/>
        <v>6438.27</v>
      </c>
      <c r="O39" s="129">
        <f t="shared" si="33"/>
        <v>0</v>
      </c>
      <c r="P39" s="61">
        <f t="shared" si="34"/>
        <v>6438.27</v>
      </c>
      <c r="Q39" s="46">
        <f>'[2]BOI#4'!$H148</f>
        <v>1945.95</v>
      </c>
      <c r="R39" s="46"/>
      <c r="S39" s="47">
        <f t="shared" si="35"/>
        <v>1945.95</v>
      </c>
      <c r="T39" s="46">
        <f>'[2]BOI#4'!$I148</f>
        <v>1945.95</v>
      </c>
      <c r="U39" s="46"/>
      <c r="V39" s="47">
        <f t="shared" si="36"/>
        <v>1945.95</v>
      </c>
      <c r="W39" s="46">
        <f>'[2]BOI#4'!$J148</f>
        <v>1962.77</v>
      </c>
      <c r="X39" s="46"/>
      <c r="Y39" s="48">
        <f t="shared" si="37"/>
        <v>1962.77</v>
      </c>
      <c r="Z39" s="190">
        <f t="shared" si="38"/>
        <v>5854.67</v>
      </c>
      <c r="AA39" s="200">
        <f t="shared" si="38"/>
        <v>0</v>
      </c>
      <c r="AB39" s="61">
        <f t="shared" si="39"/>
        <v>5854.67</v>
      </c>
      <c r="AC39" s="204">
        <f t="shared" si="40"/>
        <v>12292.940000000002</v>
      </c>
      <c r="AD39" s="133">
        <f t="shared" si="40"/>
        <v>0</v>
      </c>
      <c r="AE39" s="311">
        <f t="shared" si="41"/>
        <v>12292.940000000002</v>
      </c>
      <c r="AF39" s="297">
        <f>'[2]BOI#4'!$L148</f>
        <v>1400.46</v>
      </c>
      <c r="AG39" s="46"/>
      <c r="AH39" s="50">
        <f t="shared" si="13"/>
        <v>1400.46</v>
      </c>
      <c r="AI39" s="46">
        <f>'[2]BOI#4'!$M148</f>
        <v>1400.46</v>
      </c>
      <c r="AJ39" s="46"/>
      <c r="AK39" s="50">
        <f t="shared" si="14"/>
        <v>1400.46</v>
      </c>
      <c r="AL39" s="46">
        <f>'[2]BOI#4'!$N148</f>
        <v>1443.85</v>
      </c>
      <c r="AM39" s="46"/>
      <c r="AN39" s="48">
        <f t="shared" si="15"/>
        <v>1443.85</v>
      </c>
      <c r="AO39" s="190">
        <f t="shared" si="16"/>
        <v>4244.7700000000004</v>
      </c>
      <c r="AP39" s="129">
        <f t="shared" si="16"/>
        <v>0</v>
      </c>
      <c r="AQ39" s="61">
        <f t="shared" si="17"/>
        <v>4244.7700000000004</v>
      </c>
      <c r="AR39" s="46">
        <f>'[2]BOI#4'!$P148</f>
        <v>1375.28</v>
      </c>
      <c r="AS39" s="46"/>
      <c r="AT39" s="47">
        <f t="shared" si="18"/>
        <v>1375.28</v>
      </c>
      <c r="AU39" s="46">
        <f>'[2]BOI#4'!$Q148</f>
        <v>1375.28</v>
      </c>
      <c r="AV39" s="46"/>
      <c r="AW39" s="47">
        <f t="shared" si="19"/>
        <v>1375.28</v>
      </c>
      <c r="AX39" s="46">
        <f>'[2]BOI#4'!$R148</f>
        <v>1416.24</v>
      </c>
      <c r="AY39" s="46"/>
      <c r="AZ39" s="50">
        <f t="shared" si="20"/>
        <v>1416.24</v>
      </c>
      <c r="BA39" s="190">
        <f t="shared" si="21"/>
        <v>4166.8</v>
      </c>
      <c r="BB39" s="200">
        <f t="shared" si="22"/>
        <v>0</v>
      </c>
      <c r="BC39" s="222">
        <f t="shared" si="23"/>
        <v>4166.8</v>
      </c>
      <c r="BD39" s="204">
        <f t="shared" si="24"/>
        <v>8411.57</v>
      </c>
      <c r="BE39" s="217">
        <f t="shared" si="25"/>
        <v>0</v>
      </c>
      <c r="BF39" s="225">
        <f t="shared" si="26"/>
        <v>8411.57</v>
      </c>
      <c r="BG39" s="204">
        <f t="shared" si="27"/>
        <v>20704.510000000002</v>
      </c>
      <c r="BH39" s="133">
        <f t="shared" si="28"/>
        <v>0</v>
      </c>
      <c r="BI39" s="225">
        <f t="shared" si="29"/>
        <v>20704.510000000002</v>
      </c>
      <c r="BJ39" s="290"/>
      <c r="BK39" s="45">
        <f>VLOOKUP($B39,Test!$A$5:$H$58,8,0)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'[2]BOI#4'!$D149</f>
        <v>0</v>
      </c>
      <c r="F40" s="46"/>
      <c r="G40" s="47">
        <f t="shared" si="43"/>
        <v>0</v>
      </c>
      <c r="H40" s="46">
        <f>'[2]BOI#4'!$E149</f>
        <v>0</v>
      </c>
      <c r="I40" s="46"/>
      <c r="J40" s="47">
        <f t="shared" si="31"/>
        <v>0</v>
      </c>
      <c r="K40" s="46">
        <f>'[2]BOI#4'!$F149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'[2]BOI#4'!$H149</f>
        <v>0</v>
      </c>
      <c r="R40" s="46"/>
      <c r="S40" s="47">
        <f t="shared" si="35"/>
        <v>0</v>
      </c>
      <c r="T40" s="46">
        <f>'[2]BOI#4'!$I149</f>
        <v>0</v>
      </c>
      <c r="U40" s="46"/>
      <c r="V40" s="47">
        <f t="shared" si="36"/>
        <v>0</v>
      </c>
      <c r="W40" s="46">
        <f>'[2]BOI#4'!$J149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'[2]BOI#4'!$L149</f>
        <v>0</v>
      </c>
      <c r="AG40" s="46"/>
      <c r="AH40" s="50">
        <f t="shared" si="13"/>
        <v>0</v>
      </c>
      <c r="AI40" s="46">
        <f>'[2]BOI#4'!$M149</f>
        <v>0</v>
      </c>
      <c r="AJ40" s="46"/>
      <c r="AK40" s="50">
        <f t="shared" si="14"/>
        <v>0</v>
      </c>
      <c r="AL40" s="46">
        <f>'[2]BOI#4'!$N149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'[2]BOI#4'!$P149</f>
        <v>0</v>
      </c>
      <c r="AS40" s="46"/>
      <c r="AT40" s="47">
        <f t="shared" si="18"/>
        <v>0</v>
      </c>
      <c r="AU40" s="46">
        <f>'[2]BOI#4'!$Q149</f>
        <v>0</v>
      </c>
      <c r="AV40" s="46"/>
      <c r="AW40" s="47">
        <f t="shared" si="19"/>
        <v>0</v>
      </c>
      <c r="AX40" s="46">
        <f>'[2]BOI#4'!$R149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VLOOKUP($B40,Test!$A$5:$H$58,8,0)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'[2]BOI#4'!$D150</f>
        <v>0</v>
      </c>
      <c r="F41" s="46"/>
      <c r="G41" s="47">
        <f t="shared" si="43"/>
        <v>0</v>
      </c>
      <c r="H41" s="46">
        <f>'[2]BOI#4'!$E150</f>
        <v>0</v>
      </c>
      <c r="I41" s="46"/>
      <c r="J41" s="47">
        <f t="shared" si="31"/>
        <v>0</v>
      </c>
      <c r="K41" s="46">
        <f>'[2]BOI#4'!$F150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'[2]BOI#4'!$H150</f>
        <v>0</v>
      </c>
      <c r="R41" s="46"/>
      <c r="S41" s="47">
        <f t="shared" si="35"/>
        <v>0</v>
      </c>
      <c r="T41" s="46">
        <f>'[2]BOI#4'!$I150</f>
        <v>0</v>
      </c>
      <c r="U41" s="46"/>
      <c r="V41" s="47">
        <f t="shared" si="36"/>
        <v>0</v>
      </c>
      <c r="W41" s="46">
        <f>'[2]BOI#4'!$J150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'[2]BOI#4'!$L150</f>
        <v>0</v>
      </c>
      <c r="AG41" s="46"/>
      <c r="AH41" s="50">
        <f t="shared" si="13"/>
        <v>0</v>
      </c>
      <c r="AI41" s="46">
        <f>'[2]BOI#4'!$M150</f>
        <v>0</v>
      </c>
      <c r="AJ41" s="46"/>
      <c r="AK41" s="50">
        <f t="shared" si="14"/>
        <v>0</v>
      </c>
      <c r="AL41" s="46">
        <f>'[2]BOI#4'!$N150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'[2]BOI#4'!$P150</f>
        <v>0</v>
      </c>
      <c r="AS41" s="46"/>
      <c r="AT41" s="47">
        <f t="shared" si="18"/>
        <v>0</v>
      </c>
      <c r="AU41" s="46">
        <f>'[2]BOI#4'!$Q150</f>
        <v>0</v>
      </c>
      <c r="AV41" s="46"/>
      <c r="AW41" s="47">
        <f t="shared" si="19"/>
        <v>0</v>
      </c>
      <c r="AX41" s="46">
        <f>'[2]BOI#4'!$R150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VLOOKUP($B41,Test!$A$5:$H$58,8,0)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'[2]BOI#4'!$D151</f>
        <v>0</v>
      </c>
      <c r="F42" s="46"/>
      <c r="G42" s="47">
        <f t="shared" si="43"/>
        <v>0</v>
      </c>
      <c r="H42" s="46">
        <f>'[2]BOI#4'!$E151</f>
        <v>0</v>
      </c>
      <c r="I42" s="46"/>
      <c r="J42" s="47">
        <f t="shared" si="31"/>
        <v>0</v>
      </c>
      <c r="K42" s="46">
        <f>'[2]BOI#4'!$F151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'[2]BOI#4'!$H151</f>
        <v>0</v>
      </c>
      <c r="R42" s="46"/>
      <c r="S42" s="47">
        <f t="shared" si="35"/>
        <v>0</v>
      </c>
      <c r="T42" s="46">
        <f>'[2]BOI#4'!$I151</f>
        <v>0</v>
      </c>
      <c r="U42" s="46"/>
      <c r="V42" s="47">
        <f t="shared" si="36"/>
        <v>0</v>
      </c>
      <c r="W42" s="46">
        <f>'[2]BOI#4'!$J151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'[2]BOI#4'!$L151</f>
        <v>0</v>
      </c>
      <c r="AG42" s="46"/>
      <c r="AH42" s="50">
        <f t="shared" si="13"/>
        <v>0</v>
      </c>
      <c r="AI42" s="46">
        <f>'[2]BOI#4'!$M151</f>
        <v>0</v>
      </c>
      <c r="AJ42" s="46"/>
      <c r="AK42" s="50">
        <f t="shared" si="14"/>
        <v>0</v>
      </c>
      <c r="AL42" s="46">
        <f>'[2]BOI#4'!$N151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'[2]BOI#4'!$P151</f>
        <v>0</v>
      </c>
      <c r="AS42" s="46"/>
      <c r="AT42" s="47">
        <f t="shared" si="18"/>
        <v>0</v>
      </c>
      <c r="AU42" s="46">
        <f>'[2]BOI#4'!$Q151</f>
        <v>0</v>
      </c>
      <c r="AV42" s="46"/>
      <c r="AW42" s="47">
        <f t="shared" si="19"/>
        <v>0</v>
      </c>
      <c r="AX42" s="46">
        <f>'[2]BOI#4'!$R151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VLOOKUP($B42,Test!$A$5:$H$58,8,0)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'[2]BOI#4'!$D152</f>
        <v>0</v>
      </c>
      <c r="F43" s="46"/>
      <c r="G43" s="47">
        <f t="shared" si="43"/>
        <v>0</v>
      </c>
      <c r="H43" s="46">
        <f>'[2]BOI#4'!$E152</f>
        <v>0</v>
      </c>
      <c r="I43" s="46"/>
      <c r="J43" s="47">
        <f t="shared" si="31"/>
        <v>0</v>
      </c>
      <c r="K43" s="46">
        <f>'[2]BOI#4'!$F152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'[2]BOI#4'!$H152</f>
        <v>0</v>
      </c>
      <c r="R43" s="46"/>
      <c r="S43" s="47">
        <f t="shared" si="35"/>
        <v>0</v>
      </c>
      <c r="T43" s="46">
        <f>'[2]BOI#4'!$I152</f>
        <v>0</v>
      </c>
      <c r="U43" s="46"/>
      <c r="V43" s="47">
        <f t="shared" si="36"/>
        <v>0</v>
      </c>
      <c r="W43" s="46">
        <f>'[2]BOI#4'!$J152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'[2]BOI#4'!$L152</f>
        <v>0</v>
      </c>
      <c r="AG43" s="46"/>
      <c r="AH43" s="50">
        <f t="shared" si="13"/>
        <v>0</v>
      </c>
      <c r="AI43" s="46">
        <f>'[2]BOI#4'!$M152</f>
        <v>0</v>
      </c>
      <c r="AJ43" s="46"/>
      <c r="AK43" s="50">
        <f t="shared" si="14"/>
        <v>0</v>
      </c>
      <c r="AL43" s="46">
        <f>'[2]BOI#4'!$N152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'[2]BOI#4'!$P152</f>
        <v>0</v>
      </c>
      <c r="AS43" s="46"/>
      <c r="AT43" s="47">
        <f t="shared" si="18"/>
        <v>0</v>
      </c>
      <c r="AU43" s="46">
        <f>'[2]BOI#4'!$Q152</f>
        <v>0</v>
      </c>
      <c r="AV43" s="46"/>
      <c r="AW43" s="47">
        <f t="shared" si="19"/>
        <v>0</v>
      </c>
      <c r="AX43" s="46">
        <f>'[2]BOI#4'!$R152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VLOOKUP($B43,Test!$A$5:$H$58,8,0)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'[2]BOI#4'!$D153</f>
        <v>34885.97</v>
      </c>
      <c r="F44" s="46">
        <v>19053.5</v>
      </c>
      <c r="G44" s="47">
        <f t="shared" si="43"/>
        <v>15832.470000000001</v>
      </c>
      <c r="H44" s="46">
        <f>'[2]BOI#4'!$E153</f>
        <v>15057.47</v>
      </c>
      <c r="I44" s="46">
        <v>8671.67</v>
      </c>
      <c r="J44" s="47">
        <f t="shared" si="31"/>
        <v>6385.7999999999993</v>
      </c>
      <c r="K44" s="46">
        <f>'[2]BOI#4'!$F153</f>
        <v>12714.54</v>
      </c>
      <c r="L44" s="46">
        <v>13212.39</v>
      </c>
      <c r="M44" s="48">
        <f t="shared" si="32"/>
        <v>-497.84999999999854</v>
      </c>
      <c r="N44" s="190">
        <f t="shared" si="33"/>
        <v>62657.98</v>
      </c>
      <c r="O44" s="129">
        <f t="shared" si="33"/>
        <v>40937.56</v>
      </c>
      <c r="P44" s="61">
        <f t="shared" si="34"/>
        <v>21720.420000000006</v>
      </c>
      <c r="Q44" s="46">
        <f>'[2]BOI#4'!$H153</f>
        <v>14162.16</v>
      </c>
      <c r="R44" s="46">
        <v>9152.99</v>
      </c>
      <c r="S44" s="47">
        <f t="shared" si="35"/>
        <v>5009.17</v>
      </c>
      <c r="T44" s="46">
        <f>'[2]BOI#4'!$I153</f>
        <v>27542.880000000001</v>
      </c>
      <c r="U44" s="46"/>
      <c r="V44" s="47">
        <f t="shared" si="36"/>
        <v>27542.880000000001</v>
      </c>
      <c r="W44" s="46">
        <f>'[2]BOI#4'!$J153</f>
        <v>14284.57</v>
      </c>
      <c r="X44" s="46"/>
      <c r="Y44" s="48">
        <f t="shared" si="37"/>
        <v>14284.57</v>
      </c>
      <c r="Z44" s="190">
        <f t="shared" si="38"/>
        <v>55989.61</v>
      </c>
      <c r="AA44" s="200">
        <f t="shared" si="38"/>
        <v>9152.99</v>
      </c>
      <c r="AB44" s="61">
        <f t="shared" si="39"/>
        <v>46836.62</v>
      </c>
      <c r="AC44" s="204">
        <f t="shared" si="40"/>
        <v>118647.59</v>
      </c>
      <c r="AD44" s="133">
        <f t="shared" si="40"/>
        <v>50090.549999999996</v>
      </c>
      <c r="AE44" s="311">
        <f t="shared" si="41"/>
        <v>68557.040000000008</v>
      </c>
      <c r="AF44" s="297">
        <f>'[2]BOI#4'!$L153</f>
        <v>9414.19</v>
      </c>
      <c r="AG44" s="46"/>
      <c r="AH44" s="50">
        <f t="shared" si="13"/>
        <v>9414.19</v>
      </c>
      <c r="AI44" s="46">
        <f>'[2]BOI#4'!$M153</f>
        <v>10192.219999999999</v>
      </c>
      <c r="AJ44" s="46"/>
      <c r="AK44" s="50">
        <f t="shared" si="14"/>
        <v>10192.219999999999</v>
      </c>
      <c r="AL44" s="46">
        <f>'[2]BOI#4'!$N153</f>
        <v>20195.59</v>
      </c>
      <c r="AM44" s="46"/>
      <c r="AN44" s="48">
        <f t="shared" si="15"/>
        <v>20195.59</v>
      </c>
      <c r="AO44" s="190">
        <f t="shared" si="16"/>
        <v>39802</v>
      </c>
      <c r="AP44" s="129">
        <f t="shared" si="16"/>
        <v>0</v>
      </c>
      <c r="AQ44" s="61">
        <f t="shared" si="17"/>
        <v>39802</v>
      </c>
      <c r="AR44" s="46">
        <f>'[2]BOI#4'!$P153</f>
        <v>8480.9</v>
      </c>
      <c r="AS44" s="46"/>
      <c r="AT44" s="47">
        <f t="shared" si="18"/>
        <v>8480.9</v>
      </c>
      <c r="AU44" s="46">
        <f>'[2]BOI#4'!$Q153</f>
        <v>9244.94</v>
      </c>
      <c r="AV44" s="46"/>
      <c r="AW44" s="47">
        <f t="shared" si="19"/>
        <v>9244.94</v>
      </c>
      <c r="AX44" s="46">
        <f>'[2]BOI#4'!$R153</f>
        <v>10307.11</v>
      </c>
      <c r="AY44" s="46"/>
      <c r="AZ44" s="50">
        <f t="shared" si="20"/>
        <v>10307.11</v>
      </c>
      <c r="BA44" s="190">
        <f t="shared" si="21"/>
        <v>28032.95</v>
      </c>
      <c r="BB44" s="200">
        <f t="shared" si="22"/>
        <v>0</v>
      </c>
      <c r="BC44" s="222">
        <f t="shared" si="23"/>
        <v>28032.95</v>
      </c>
      <c r="BD44" s="204">
        <f t="shared" si="24"/>
        <v>67834.950000000012</v>
      </c>
      <c r="BE44" s="217">
        <f t="shared" si="25"/>
        <v>0</v>
      </c>
      <c r="BF44" s="225">
        <f t="shared" si="26"/>
        <v>67834.950000000012</v>
      </c>
      <c r="BG44" s="204">
        <f t="shared" si="27"/>
        <v>186482.54</v>
      </c>
      <c r="BH44" s="133">
        <f t="shared" si="28"/>
        <v>50090.549999999996</v>
      </c>
      <c r="BI44" s="225">
        <f t="shared" si="29"/>
        <v>136391.99000000002</v>
      </c>
      <c r="BJ44" s="290"/>
      <c r="BK44" s="45">
        <f>VLOOKUP($B44,Test!$A$5:$H$58,8,0)</f>
        <v>13749.51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'[2]BOI#4'!$D154</f>
        <v>0</v>
      </c>
      <c r="F45" s="46"/>
      <c r="G45" s="47">
        <f t="shared" si="43"/>
        <v>0</v>
      </c>
      <c r="H45" s="46">
        <f>'[2]BOI#4'!$E154</f>
        <v>0</v>
      </c>
      <c r="I45" s="46"/>
      <c r="J45" s="47">
        <f t="shared" si="31"/>
        <v>0</v>
      </c>
      <c r="K45" s="46">
        <f>'[2]BOI#4'!$F154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'[2]BOI#4'!$H154</f>
        <v>0</v>
      </c>
      <c r="R45" s="46"/>
      <c r="S45" s="47">
        <f t="shared" si="35"/>
        <v>0</v>
      </c>
      <c r="T45" s="46">
        <f>'[2]BOI#4'!$I154</f>
        <v>0</v>
      </c>
      <c r="U45" s="46"/>
      <c r="V45" s="47">
        <f t="shared" si="36"/>
        <v>0</v>
      </c>
      <c r="W45" s="46">
        <f>'[2]BOI#4'!$J154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'[2]BOI#4'!$L154</f>
        <v>0</v>
      </c>
      <c r="AG45" s="46"/>
      <c r="AH45" s="50">
        <f t="shared" si="13"/>
        <v>0</v>
      </c>
      <c r="AI45" s="46">
        <f>'[2]BOI#4'!$M154</f>
        <v>0</v>
      </c>
      <c r="AJ45" s="46"/>
      <c r="AK45" s="50">
        <f t="shared" si="14"/>
        <v>0</v>
      </c>
      <c r="AL45" s="46">
        <f>'[2]BOI#4'!$N154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'[2]BOI#4'!$P154</f>
        <v>0</v>
      </c>
      <c r="AS45" s="46"/>
      <c r="AT45" s="47">
        <f t="shared" si="18"/>
        <v>0</v>
      </c>
      <c r="AU45" s="46">
        <f>'[2]BOI#4'!$Q154</f>
        <v>0</v>
      </c>
      <c r="AV45" s="46"/>
      <c r="AW45" s="47">
        <f t="shared" si="19"/>
        <v>0</v>
      </c>
      <c r="AX45" s="46">
        <f>'[2]BOI#4'!$R154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VLOOKUP($B45,Test!$A$5:$H$58,8,0)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'[2]BOI#4'!$D155</f>
        <v>0</v>
      </c>
      <c r="F46" s="46"/>
      <c r="G46" s="47">
        <f t="shared" si="43"/>
        <v>0</v>
      </c>
      <c r="H46" s="46">
        <f>'[2]BOI#4'!$E155</f>
        <v>0</v>
      </c>
      <c r="I46" s="46"/>
      <c r="J46" s="47">
        <f t="shared" si="31"/>
        <v>0</v>
      </c>
      <c r="K46" s="46">
        <f>'[2]BOI#4'!$F155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'[2]BOI#4'!$H155</f>
        <v>0</v>
      </c>
      <c r="R46" s="46"/>
      <c r="S46" s="47">
        <f t="shared" si="35"/>
        <v>0</v>
      </c>
      <c r="T46" s="46">
        <f>'[2]BOI#4'!$I155</f>
        <v>0</v>
      </c>
      <c r="U46" s="46"/>
      <c r="V46" s="47">
        <f t="shared" si="36"/>
        <v>0</v>
      </c>
      <c r="W46" s="46">
        <f>'[2]BOI#4'!$J155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'[2]BOI#4'!$L155</f>
        <v>0</v>
      </c>
      <c r="AG46" s="46"/>
      <c r="AH46" s="50">
        <f t="shared" si="13"/>
        <v>0</v>
      </c>
      <c r="AI46" s="46">
        <f>'[2]BOI#4'!$M155</f>
        <v>0</v>
      </c>
      <c r="AJ46" s="46"/>
      <c r="AK46" s="50">
        <f t="shared" si="14"/>
        <v>0</v>
      </c>
      <c r="AL46" s="46">
        <f>'[2]BOI#4'!$N155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'[2]BOI#4'!$P155</f>
        <v>0</v>
      </c>
      <c r="AS46" s="46"/>
      <c r="AT46" s="47">
        <f t="shared" si="18"/>
        <v>0</v>
      </c>
      <c r="AU46" s="46">
        <f>'[2]BOI#4'!$Q155</f>
        <v>0</v>
      </c>
      <c r="AV46" s="46"/>
      <c r="AW46" s="47">
        <f t="shared" si="19"/>
        <v>0</v>
      </c>
      <c r="AX46" s="46">
        <f>'[2]BOI#4'!$R155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VLOOKUP($B46,Test!$A$5:$H$58,8,0)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'[2]BOI#4'!$D156</f>
        <v>0</v>
      </c>
      <c r="F47" s="46"/>
      <c r="G47" s="47">
        <f t="shared" si="43"/>
        <v>0</v>
      </c>
      <c r="H47" s="46">
        <f>'[2]BOI#4'!$E156</f>
        <v>0</v>
      </c>
      <c r="I47" s="46"/>
      <c r="J47" s="47">
        <f t="shared" si="31"/>
        <v>0</v>
      </c>
      <c r="K47" s="46">
        <f>'[2]BOI#4'!$F156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'[2]BOI#4'!$H156</f>
        <v>0</v>
      </c>
      <c r="R47" s="46"/>
      <c r="S47" s="47">
        <f t="shared" si="35"/>
        <v>0</v>
      </c>
      <c r="T47" s="46">
        <f>'[2]BOI#4'!$I156</f>
        <v>0</v>
      </c>
      <c r="U47" s="46"/>
      <c r="V47" s="47">
        <f t="shared" si="36"/>
        <v>0</v>
      </c>
      <c r="W47" s="46">
        <f>'[2]BOI#4'!$J156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'[2]BOI#4'!$L156</f>
        <v>0</v>
      </c>
      <c r="AG47" s="46"/>
      <c r="AH47" s="50">
        <f t="shared" si="13"/>
        <v>0</v>
      </c>
      <c r="AI47" s="46">
        <f>'[2]BOI#4'!$M156</f>
        <v>0</v>
      </c>
      <c r="AJ47" s="46"/>
      <c r="AK47" s="50">
        <f t="shared" si="14"/>
        <v>0</v>
      </c>
      <c r="AL47" s="46">
        <f>'[2]BOI#4'!$N156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'[2]BOI#4'!$P156</f>
        <v>0</v>
      </c>
      <c r="AS47" s="46"/>
      <c r="AT47" s="47">
        <f t="shared" si="18"/>
        <v>0</v>
      </c>
      <c r="AU47" s="46">
        <f>'[2]BOI#4'!$Q156</f>
        <v>0</v>
      </c>
      <c r="AV47" s="46"/>
      <c r="AW47" s="47">
        <f t="shared" si="19"/>
        <v>0</v>
      </c>
      <c r="AX47" s="46">
        <f>'[2]BOI#4'!$R156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VLOOKUP($B47,Test!$A$5:$H$58,8,0)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'[2]BOI#4'!$D157</f>
        <v>0</v>
      </c>
      <c r="F48" s="46"/>
      <c r="G48" s="47">
        <f t="shared" si="43"/>
        <v>0</v>
      </c>
      <c r="H48" s="46">
        <f>'[2]BOI#4'!$E157</f>
        <v>0</v>
      </c>
      <c r="I48" s="46"/>
      <c r="J48" s="47">
        <f t="shared" si="31"/>
        <v>0</v>
      </c>
      <c r="K48" s="46">
        <f>'[2]BOI#4'!$F157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'[2]BOI#4'!$H157</f>
        <v>0</v>
      </c>
      <c r="R48" s="46"/>
      <c r="S48" s="47">
        <f t="shared" si="35"/>
        <v>0</v>
      </c>
      <c r="T48" s="46">
        <f>'[2]BOI#4'!$I157</f>
        <v>0</v>
      </c>
      <c r="U48" s="46"/>
      <c r="V48" s="47">
        <f t="shared" si="36"/>
        <v>0</v>
      </c>
      <c r="W48" s="46">
        <f>'[2]BOI#4'!$J157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'[2]BOI#4'!$L157</f>
        <v>0</v>
      </c>
      <c r="AG48" s="46"/>
      <c r="AH48" s="50">
        <f t="shared" si="13"/>
        <v>0</v>
      </c>
      <c r="AI48" s="46">
        <f>'[2]BOI#4'!$M157</f>
        <v>0</v>
      </c>
      <c r="AJ48" s="46"/>
      <c r="AK48" s="50">
        <f t="shared" si="14"/>
        <v>0</v>
      </c>
      <c r="AL48" s="46">
        <f>'[2]BOI#4'!$N157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'[2]BOI#4'!$P157</f>
        <v>0</v>
      </c>
      <c r="AS48" s="46"/>
      <c r="AT48" s="47">
        <f t="shared" si="18"/>
        <v>0</v>
      </c>
      <c r="AU48" s="46">
        <f>'[2]BOI#4'!$Q157</f>
        <v>0</v>
      </c>
      <c r="AV48" s="46"/>
      <c r="AW48" s="47">
        <f t="shared" si="19"/>
        <v>0</v>
      </c>
      <c r="AX48" s="46">
        <f>'[2]BOI#4'!$R157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VLOOKUP($B48,Test!$A$5:$H$58,8,0)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'[2]BOI#4'!$D158</f>
        <v>0</v>
      </c>
      <c r="F49" s="46"/>
      <c r="G49" s="47">
        <f t="shared" si="43"/>
        <v>0</v>
      </c>
      <c r="H49" s="46">
        <f>'[2]BOI#4'!$E158</f>
        <v>0</v>
      </c>
      <c r="I49" s="46"/>
      <c r="J49" s="47">
        <f t="shared" si="31"/>
        <v>0</v>
      </c>
      <c r="K49" s="46">
        <f>'[2]BOI#4'!$F158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'[2]BOI#4'!$H158</f>
        <v>0</v>
      </c>
      <c r="R49" s="46"/>
      <c r="S49" s="47">
        <f t="shared" si="35"/>
        <v>0</v>
      </c>
      <c r="T49" s="46">
        <f>'[2]BOI#4'!$I158</f>
        <v>0</v>
      </c>
      <c r="U49" s="46"/>
      <c r="V49" s="47">
        <f t="shared" si="36"/>
        <v>0</v>
      </c>
      <c r="W49" s="46">
        <f>'[2]BOI#4'!$J158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'[2]BOI#4'!$L158</f>
        <v>0</v>
      </c>
      <c r="AG49" s="46"/>
      <c r="AH49" s="50">
        <f t="shared" si="13"/>
        <v>0</v>
      </c>
      <c r="AI49" s="46">
        <f>'[2]BOI#4'!$M158</f>
        <v>0</v>
      </c>
      <c r="AJ49" s="46"/>
      <c r="AK49" s="50">
        <f t="shared" si="14"/>
        <v>0</v>
      </c>
      <c r="AL49" s="46">
        <f>'[2]BOI#4'!$N158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'[2]BOI#4'!$P158</f>
        <v>0</v>
      </c>
      <c r="AS49" s="46"/>
      <c r="AT49" s="47">
        <f t="shared" si="18"/>
        <v>0</v>
      </c>
      <c r="AU49" s="46">
        <f>'[2]BOI#4'!$Q158</f>
        <v>0</v>
      </c>
      <c r="AV49" s="46"/>
      <c r="AW49" s="47">
        <f t="shared" si="19"/>
        <v>0</v>
      </c>
      <c r="AX49" s="46">
        <f>'[2]BOI#4'!$R158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VLOOKUP($B49,Test!$A$5:$H$58,8,0)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'[2]BOI#4'!$D159</f>
        <v>0</v>
      </c>
      <c r="F50" s="46"/>
      <c r="G50" s="47">
        <f t="shared" si="43"/>
        <v>0</v>
      </c>
      <c r="H50" s="46">
        <f>'[2]BOI#4'!$E159</f>
        <v>0</v>
      </c>
      <c r="I50" s="46"/>
      <c r="J50" s="47">
        <f t="shared" si="31"/>
        <v>0</v>
      </c>
      <c r="K50" s="46">
        <f>'[2]BOI#4'!$F159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'[2]BOI#4'!$H159</f>
        <v>0</v>
      </c>
      <c r="R50" s="46"/>
      <c r="S50" s="47">
        <f t="shared" si="35"/>
        <v>0</v>
      </c>
      <c r="T50" s="46">
        <f>'[2]BOI#4'!$I159</f>
        <v>0</v>
      </c>
      <c r="U50" s="46"/>
      <c r="V50" s="47">
        <f t="shared" si="36"/>
        <v>0</v>
      </c>
      <c r="W50" s="46">
        <f>'[2]BOI#4'!$J159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'[2]BOI#4'!$L159</f>
        <v>0</v>
      </c>
      <c r="AG50" s="46"/>
      <c r="AH50" s="50">
        <f t="shared" si="13"/>
        <v>0</v>
      </c>
      <c r="AI50" s="46">
        <f>'[2]BOI#4'!$M159</f>
        <v>0</v>
      </c>
      <c r="AJ50" s="46"/>
      <c r="AK50" s="50">
        <f t="shared" si="14"/>
        <v>0</v>
      </c>
      <c r="AL50" s="46">
        <f>'[2]BOI#4'!$N159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'[2]BOI#4'!$P159</f>
        <v>0</v>
      </c>
      <c r="AS50" s="46"/>
      <c r="AT50" s="47">
        <f t="shared" si="18"/>
        <v>0</v>
      </c>
      <c r="AU50" s="46">
        <f>'[2]BOI#4'!$Q159</f>
        <v>0</v>
      </c>
      <c r="AV50" s="46"/>
      <c r="AW50" s="47">
        <f t="shared" si="19"/>
        <v>0</v>
      </c>
      <c r="AX50" s="46">
        <f>'[2]BOI#4'!$R159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VLOOKUP($B50,Test!$A$5:$H$58,8,0)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'[2]BOI#4'!$D160</f>
        <v>0</v>
      </c>
      <c r="F51" s="46"/>
      <c r="G51" s="47">
        <f t="shared" ref="G51" si="57">+E51-F51</f>
        <v>0</v>
      </c>
      <c r="H51" s="46">
        <f>'[2]BOI#4'!$E160</f>
        <v>0</v>
      </c>
      <c r="I51" s="46"/>
      <c r="J51" s="47">
        <f t="shared" ref="J51" si="58">+H51-I51</f>
        <v>0</v>
      </c>
      <c r="K51" s="46">
        <f>'[2]BOI#4'!$F160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'[2]BOI#4'!$H160</f>
        <v>0</v>
      </c>
      <c r="R51" s="46"/>
      <c r="S51" s="47">
        <f t="shared" ref="S51" si="63">+Q51-R51</f>
        <v>0</v>
      </c>
      <c r="T51" s="46">
        <f>'[2]BOI#4'!$I160</f>
        <v>0</v>
      </c>
      <c r="U51" s="46"/>
      <c r="V51" s="47">
        <f t="shared" ref="V51" si="64">+T51-U51</f>
        <v>0</v>
      </c>
      <c r="W51" s="46">
        <f>'[2]BOI#4'!$J160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'[2]BOI#4'!$L160</f>
        <v>0</v>
      </c>
      <c r="AG51" s="46"/>
      <c r="AH51" s="50">
        <f t="shared" ref="AH51" si="72">AF51-AG51</f>
        <v>0</v>
      </c>
      <c r="AI51" s="46">
        <f>'[2]BOI#4'!$M160</f>
        <v>0</v>
      </c>
      <c r="AJ51" s="46"/>
      <c r="AK51" s="50">
        <f t="shared" ref="AK51" si="73">AI51-AJ51</f>
        <v>0</v>
      </c>
      <c r="AL51" s="46">
        <f>'[2]BOI#4'!$N160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'[2]BOI#4'!$P160</f>
        <v>0</v>
      </c>
      <c r="AS51" s="46"/>
      <c r="AT51" s="47">
        <f t="shared" ref="AT51" si="78">AR51-AS51</f>
        <v>0</v>
      </c>
      <c r="AU51" s="46">
        <f>'[2]BOI#4'!$Q160</f>
        <v>0</v>
      </c>
      <c r="AV51" s="46"/>
      <c r="AW51" s="47">
        <f t="shared" ref="AW51" si="79">AU51-AV51</f>
        <v>0</v>
      </c>
      <c r="AX51" s="46">
        <f>'[2]BOI#4'!$R160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'[2]BOI#4'!$D161</f>
        <v>0</v>
      </c>
      <c r="F52" s="51"/>
      <c r="G52" s="52">
        <f t="shared" si="43"/>
        <v>0</v>
      </c>
      <c r="H52" s="51">
        <f>'[2]BOI#4'!$E161</f>
        <v>0</v>
      </c>
      <c r="I52" s="51"/>
      <c r="J52" s="52">
        <f t="shared" si="31"/>
        <v>0</v>
      </c>
      <c r="K52" s="51">
        <f>'[2]BOI#4'!$F161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'[2]BOI#4'!$H161</f>
        <v>0</v>
      </c>
      <c r="R52" s="51"/>
      <c r="S52" s="52">
        <f t="shared" si="35"/>
        <v>0</v>
      </c>
      <c r="T52" s="51">
        <f>'[2]BOI#4'!$I161</f>
        <v>0</v>
      </c>
      <c r="U52" s="51"/>
      <c r="V52" s="52">
        <f t="shared" si="36"/>
        <v>0</v>
      </c>
      <c r="W52" s="51">
        <f>'[2]BOI#4'!$J161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'[2]BOI#4'!$L161</f>
        <v>0</v>
      </c>
      <c r="AG52" s="51"/>
      <c r="AH52" s="54">
        <f t="shared" si="13"/>
        <v>0</v>
      </c>
      <c r="AI52" s="51">
        <f>'[2]BOI#4'!$M161</f>
        <v>0</v>
      </c>
      <c r="AJ52" s="51"/>
      <c r="AK52" s="54">
        <f t="shared" si="14"/>
        <v>0</v>
      </c>
      <c r="AL52" s="51">
        <f>'[2]BOI#4'!$N161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'[2]BOI#4'!$P161</f>
        <v>0</v>
      </c>
      <c r="AS52" s="51"/>
      <c r="AT52" s="52">
        <f t="shared" si="18"/>
        <v>0</v>
      </c>
      <c r="AU52" s="51">
        <f>'[2]BOI#4'!$Q161</f>
        <v>0</v>
      </c>
      <c r="AV52" s="51"/>
      <c r="AW52" s="52">
        <f t="shared" si="19"/>
        <v>0</v>
      </c>
      <c r="AX52" s="51">
        <f>'[2]BOI#4'!$R161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VLOOKUP($B52,Test!$A$5:$H$58,8,0)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3551742.4706776319</v>
      </c>
      <c r="F53" s="215">
        <f t="shared" si="90"/>
        <v>2855338.9799999995</v>
      </c>
      <c r="G53" s="41">
        <f t="shared" si="90"/>
        <v>696403.49067763146</v>
      </c>
      <c r="H53" s="40">
        <f t="shared" si="90"/>
        <v>4137724.5004023751</v>
      </c>
      <c r="I53" s="40">
        <f t="shared" si="90"/>
        <v>2668101.3000000003</v>
      </c>
      <c r="J53" s="42">
        <f t="shared" si="90"/>
        <v>1469623.2004023748</v>
      </c>
      <c r="K53" s="40">
        <f t="shared" si="90"/>
        <v>3422665.7096956791</v>
      </c>
      <c r="L53" s="40">
        <f t="shared" si="90"/>
        <v>3269870.89</v>
      </c>
      <c r="M53" s="43">
        <f t="shared" si="90"/>
        <v>152794.81969567854</v>
      </c>
      <c r="N53" s="192">
        <f t="shared" si="90"/>
        <v>11112132.680775683</v>
      </c>
      <c r="O53" s="131">
        <f t="shared" si="90"/>
        <v>8793311.1699999999</v>
      </c>
      <c r="P53" s="64">
        <f t="shared" si="90"/>
        <v>2318821.5107756848</v>
      </c>
      <c r="Q53" s="299">
        <f t="shared" si="90"/>
        <v>3626547.3244520547</v>
      </c>
      <c r="R53" s="40">
        <f t="shared" si="90"/>
        <v>3289866.1300000004</v>
      </c>
      <c r="S53" s="41">
        <f t="shared" si="90"/>
        <v>336681.1944520548</v>
      </c>
      <c r="T53" s="40">
        <f t="shared" si="90"/>
        <v>3491623.7612807248</v>
      </c>
      <c r="U53" s="40">
        <f t="shared" si="90"/>
        <v>0</v>
      </c>
      <c r="V53" s="42">
        <f t="shared" si="90"/>
        <v>3491623.7612807248</v>
      </c>
      <c r="W53" s="40">
        <f t="shared" si="90"/>
        <v>2867121.7525162548</v>
      </c>
      <c r="X53" s="40">
        <f t="shared" si="90"/>
        <v>0</v>
      </c>
      <c r="Y53" s="43">
        <f t="shared" si="90"/>
        <v>2867121.7525162548</v>
      </c>
      <c r="Z53" s="192">
        <f t="shared" si="90"/>
        <v>9985292.8382490333</v>
      </c>
      <c r="AA53" s="202">
        <f t="shared" si="90"/>
        <v>3289866.1300000004</v>
      </c>
      <c r="AB53" s="64">
        <f t="shared" si="90"/>
        <v>6695426.7082490344</v>
      </c>
      <c r="AC53" s="205">
        <f t="shared" si="90"/>
        <v>21097425.519024719</v>
      </c>
      <c r="AD53" s="134">
        <f t="shared" si="90"/>
        <v>12083177.299999999</v>
      </c>
      <c r="AE53" s="331">
        <f t="shared" si="90"/>
        <v>9014248.2190247178</v>
      </c>
      <c r="AF53" s="299">
        <f t="shared" si="90"/>
        <v>2558629.7734293942</v>
      </c>
      <c r="AG53" s="40">
        <f t="shared" si="90"/>
        <v>0</v>
      </c>
      <c r="AH53" s="215">
        <f t="shared" si="90"/>
        <v>2558629.7734293942</v>
      </c>
      <c r="AI53" s="40">
        <f t="shared" si="90"/>
        <v>2234996.3949900465</v>
      </c>
      <c r="AJ53" s="40">
        <f t="shared" si="90"/>
        <v>0</v>
      </c>
      <c r="AK53" s="215">
        <f t="shared" ref="AK53:BI53" si="91">SUM(AK7:AK52)</f>
        <v>2234996.3949900465</v>
      </c>
      <c r="AL53" s="40">
        <f t="shared" si="91"/>
        <v>2220551.2296148646</v>
      </c>
      <c r="AM53" s="40">
        <f t="shared" si="91"/>
        <v>0</v>
      </c>
      <c r="AN53" s="43">
        <f t="shared" si="91"/>
        <v>2220551.2296148646</v>
      </c>
      <c r="AO53" s="192">
        <f t="shared" si="91"/>
        <v>7014177.3980343062</v>
      </c>
      <c r="AP53" s="131">
        <f t="shared" si="91"/>
        <v>0</v>
      </c>
      <c r="AQ53" s="308">
        <f t="shared" si="91"/>
        <v>7014177.3980343062</v>
      </c>
      <c r="AR53" s="299">
        <f t="shared" si="91"/>
        <v>2322758.2962385323</v>
      </c>
      <c r="AS53" s="40">
        <f t="shared" si="91"/>
        <v>0</v>
      </c>
      <c r="AT53" s="42">
        <f t="shared" si="91"/>
        <v>2322758.2962385323</v>
      </c>
      <c r="AU53" s="40">
        <f t="shared" si="91"/>
        <v>2226690.7096820027</v>
      </c>
      <c r="AV53" s="40">
        <f t="shared" si="91"/>
        <v>0</v>
      </c>
      <c r="AW53" s="42">
        <f t="shared" si="91"/>
        <v>2226690.7096820027</v>
      </c>
      <c r="AX53" s="40">
        <f t="shared" si="91"/>
        <v>2334710.0480543319</v>
      </c>
      <c r="AY53" s="40">
        <f t="shared" si="91"/>
        <v>0</v>
      </c>
      <c r="AZ53" s="41">
        <f t="shared" si="91"/>
        <v>2334710.0480543319</v>
      </c>
      <c r="BA53" s="192">
        <f t="shared" si="91"/>
        <v>6884159.0539748669</v>
      </c>
      <c r="BB53" s="202">
        <f t="shared" si="91"/>
        <v>0</v>
      </c>
      <c r="BC53" s="224">
        <f t="shared" si="91"/>
        <v>6884159.0539748669</v>
      </c>
      <c r="BD53" s="205">
        <f t="shared" si="91"/>
        <v>13898336.452009173</v>
      </c>
      <c r="BE53" s="218">
        <f t="shared" si="91"/>
        <v>0</v>
      </c>
      <c r="BF53" s="226">
        <f t="shared" si="91"/>
        <v>13898336.452009173</v>
      </c>
      <c r="BG53" s="205">
        <f t="shared" si="91"/>
        <v>34995761.971033894</v>
      </c>
      <c r="BH53" s="134">
        <f t="shared" si="91"/>
        <v>12083177.299999999</v>
      </c>
      <c r="BI53" s="226">
        <f t="shared" si="91"/>
        <v>22912584.671033893</v>
      </c>
      <c r="BJ53" s="288"/>
      <c r="BK53" s="265">
        <f>SUM(BK7:BK52)</f>
        <v>4109796.4899999993</v>
      </c>
    </row>
    <row r="54" spans="1:63" ht="33" customHeight="1"/>
    <row r="55" spans="1:63" ht="33" customHeight="1">
      <c r="F55" s="304">
        <f>ROUND(F53-Test!$G$61,2)</f>
        <v>1832776.76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215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'[2]BOI#5'!$D116</f>
        <v>6500</v>
      </c>
      <c r="F7" s="46">
        <v>6500</v>
      </c>
      <c r="G7" s="47">
        <f>+E7-F7</f>
        <v>0</v>
      </c>
      <c r="H7" s="46">
        <f>'[2]BOI#5'!$E116</f>
        <v>5900</v>
      </c>
      <c r="I7" s="46">
        <v>5900</v>
      </c>
      <c r="J7" s="47">
        <f>+H7-I7</f>
        <v>0</v>
      </c>
      <c r="K7" s="46">
        <f>'[2]BOI#5'!$F116</f>
        <v>5700</v>
      </c>
      <c r="L7" s="46">
        <v>5700</v>
      </c>
      <c r="M7" s="48">
        <f>+K7-L7</f>
        <v>0</v>
      </c>
      <c r="N7" s="190">
        <f>+E7+H7+K7</f>
        <v>18100</v>
      </c>
      <c r="O7" s="129">
        <f>+F7+I7+L7</f>
        <v>18100</v>
      </c>
      <c r="P7" s="61">
        <f>+N7-O7</f>
        <v>0</v>
      </c>
      <c r="Q7" s="46">
        <f>'[2]BOI#5'!$H116</f>
        <v>5500</v>
      </c>
      <c r="R7" s="46">
        <v>5500</v>
      </c>
      <c r="S7" s="47">
        <f>+Q7-R7</f>
        <v>0</v>
      </c>
      <c r="T7" s="46">
        <f>'[2]BOI#5'!$I116</f>
        <v>5500</v>
      </c>
      <c r="U7" s="46"/>
      <c r="V7" s="47">
        <f>+T7-U7</f>
        <v>5500</v>
      </c>
      <c r="W7" s="46">
        <f>'[2]BOI#5'!$J116</f>
        <v>5700</v>
      </c>
      <c r="X7" s="46"/>
      <c r="Y7" s="48">
        <f>+W7-X7</f>
        <v>5700</v>
      </c>
      <c r="Z7" s="190">
        <f>+Q7+T7+W7</f>
        <v>16700</v>
      </c>
      <c r="AA7" s="200">
        <f>+R7+U7+X7</f>
        <v>5500</v>
      </c>
      <c r="AB7" s="61">
        <f>+Z7-AA7</f>
        <v>11200</v>
      </c>
      <c r="AC7" s="204">
        <f>+E7+H7+K7+Q7+T7+W7</f>
        <v>34800</v>
      </c>
      <c r="AD7" s="133">
        <f>+F7+I7+L7+R7+U7+X7</f>
        <v>23600</v>
      </c>
      <c r="AE7" s="311">
        <f>+AC7-AD7</f>
        <v>11200</v>
      </c>
      <c r="AF7" s="297">
        <f>'[2]BOI#5'!$L116</f>
        <v>5200</v>
      </c>
      <c r="AG7" s="46"/>
      <c r="AH7" s="50">
        <f t="shared" ref="AH7:AH52" si="13">AF7-AG7</f>
        <v>5200</v>
      </c>
      <c r="AI7" s="46">
        <f>'[2]BOI#5'!$M116</f>
        <v>5200</v>
      </c>
      <c r="AJ7" s="46"/>
      <c r="AK7" s="50">
        <f t="shared" ref="AK7:AK52" si="14">AI7-AJ7</f>
        <v>5200</v>
      </c>
      <c r="AL7" s="46">
        <f>'[2]BOI#5'!$N116</f>
        <v>5200</v>
      </c>
      <c r="AM7" s="46"/>
      <c r="AN7" s="48">
        <f t="shared" ref="AN7:AN52" si="15">AL7-AM7</f>
        <v>5200</v>
      </c>
      <c r="AO7" s="190">
        <f t="shared" ref="AO7:AP49" si="16">+AF7+AI7+AL7</f>
        <v>15600</v>
      </c>
      <c r="AP7" s="129">
        <f t="shared" si="16"/>
        <v>0</v>
      </c>
      <c r="AQ7" s="61">
        <f t="shared" ref="AQ7:AQ52" si="17">AO7-AP7</f>
        <v>15600</v>
      </c>
      <c r="AR7" s="46">
        <f>'[2]BOI#5'!$P116</f>
        <v>5300</v>
      </c>
      <c r="AS7" s="46"/>
      <c r="AT7" s="47">
        <f t="shared" ref="AT7:AT52" si="18">AR7-AS7</f>
        <v>5300</v>
      </c>
      <c r="AU7" s="46">
        <f>'[2]BOI#5'!$Q116</f>
        <v>5300</v>
      </c>
      <c r="AV7" s="46"/>
      <c r="AW7" s="47">
        <f t="shared" ref="AW7:AW52" si="19">AU7-AV7</f>
        <v>5300</v>
      </c>
      <c r="AX7" s="46">
        <f>'[2]BOI#5'!$R116</f>
        <v>5400</v>
      </c>
      <c r="AY7" s="46"/>
      <c r="AZ7" s="50">
        <f t="shared" ref="AZ7:AZ52" si="20">AX7-AY7</f>
        <v>5400</v>
      </c>
      <c r="BA7" s="190">
        <f t="shared" ref="BA7:BA49" si="21">+AR7+AU7+AX7</f>
        <v>16000</v>
      </c>
      <c r="BB7" s="200">
        <f t="shared" ref="BB7:BB49" si="22">+AS7+AV7+AY7</f>
        <v>0</v>
      </c>
      <c r="BC7" s="222">
        <f t="shared" ref="BC7:BC49" si="23">BA7-BB7</f>
        <v>16000</v>
      </c>
      <c r="BD7" s="204">
        <f t="shared" ref="BD7:BD49" si="24">AF7+AI7+AL7+AR7+AU7+AX7</f>
        <v>31600</v>
      </c>
      <c r="BE7" s="217">
        <f t="shared" ref="BE7:BE49" si="25">+AG7+AJ7+AM7+AS7+AV7+AY7</f>
        <v>0</v>
      </c>
      <c r="BF7" s="225">
        <f t="shared" ref="BF7:BF49" si="26">BD7-BE7</f>
        <v>31600</v>
      </c>
      <c r="BG7" s="204">
        <f t="shared" ref="BG7:BG49" si="27">+AC7+BD7</f>
        <v>66400</v>
      </c>
      <c r="BH7" s="133">
        <f t="shared" ref="BH7:BH49" si="28">+AD7+BE7</f>
        <v>23600</v>
      </c>
      <c r="BI7" s="225">
        <f t="shared" ref="BI7:BI49" si="29">BG7-BH7</f>
        <v>42800</v>
      </c>
      <c r="BJ7" s="290"/>
      <c r="BK7" s="45">
        <f>VLOOKUP($B7,Test!$A$69:$I$122,3,0)</f>
        <v>8200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'[2]BOI#5'!$D117</f>
        <v>358986.04000000004</v>
      </c>
      <c r="F8" s="46">
        <v>223001.85</v>
      </c>
      <c r="G8" s="47">
        <f t="shared" ref="G8:G22" si="30">+E8-F8</f>
        <v>135984.19000000003</v>
      </c>
      <c r="H8" s="46">
        <f>'[2]BOI#5'!$E117</f>
        <v>293280.98</v>
      </c>
      <c r="I8" s="46">
        <v>401645.76</v>
      </c>
      <c r="J8" s="47">
        <f t="shared" ref="J8:J52" si="31">+H8-I8</f>
        <v>-108364.78000000003</v>
      </c>
      <c r="K8" s="46">
        <f>'[2]BOI#5'!$F117</f>
        <v>322853.58999999997</v>
      </c>
      <c r="L8" s="46">
        <v>280202.78999999998</v>
      </c>
      <c r="M8" s="48">
        <f t="shared" ref="M8:M52" si="32">+K8-L8</f>
        <v>42650.799999999988</v>
      </c>
      <c r="N8" s="190">
        <f t="shared" ref="N8:O49" si="33">+E8+H8+K8</f>
        <v>975120.61</v>
      </c>
      <c r="O8" s="129">
        <f t="shared" si="33"/>
        <v>904850.39999999991</v>
      </c>
      <c r="P8" s="61">
        <f t="shared" ref="P8:P52" si="34">+N8-O8</f>
        <v>70270.210000000079</v>
      </c>
      <c r="Q8" s="46">
        <f>'[2]BOI#5'!$H117</f>
        <v>332551.34999999998</v>
      </c>
      <c r="R8" s="46">
        <v>242636.58</v>
      </c>
      <c r="S8" s="47">
        <f t="shared" ref="S8:S52" si="35">+Q8-R8</f>
        <v>89914.76999999999</v>
      </c>
      <c r="T8" s="46">
        <f>'[2]BOI#5'!$I117</f>
        <v>331164.86</v>
      </c>
      <c r="U8" s="46"/>
      <c r="V8" s="47">
        <f t="shared" ref="V8:V52" si="36">+T8-U8</f>
        <v>331164.86</v>
      </c>
      <c r="W8" s="46">
        <f>'[2]BOI#5'!$J117</f>
        <v>293246.81</v>
      </c>
      <c r="X8" s="46"/>
      <c r="Y8" s="48">
        <f t="shared" ref="Y8:Y52" si="37">+W8-X8</f>
        <v>293246.81</v>
      </c>
      <c r="Z8" s="190">
        <f t="shared" ref="Z8:AA49" si="38">+Q8+T8+W8</f>
        <v>956963.02</v>
      </c>
      <c r="AA8" s="200">
        <f t="shared" si="38"/>
        <v>242636.58</v>
      </c>
      <c r="AB8" s="61">
        <f t="shared" ref="AB8:AB52" si="39">+Z8-AA8</f>
        <v>714326.44000000006</v>
      </c>
      <c r="AC8" s="204">
        <f t="shared" ref="AC8:AD49" si="40">+E8+H8+K8+Q8+T8+W8</f>
        <v>1932083.63</v>
      </c>
      <c r="AD8" s="133">
        <f t="shared" si="40"/>
        <v>1147486.98</v>
      </c>
      <c r="AE8" s="311">
        <f t="shared" ref="AE8:AE52" si="41">+AC8-AD8</f>
        <v>784596.64999999991</v>
      </c>
      <c r="AF8" s="297">
        <f>'[2]BOI#5'!$L117</f>
        <v>321952.17</v>
      </c>
      <c r="AG8" s="46"/>
      <c r="AH8" s="50">
        <f t="shared" si="13"/>
        <v>321952.17</v>
      </c>
      <c r="AI8" s="46">
        <f>'[2]BOI#5'!$M117</f>
        <v>324530.43</v>
      </c>
      <c r="AJ8" s="46"/>
      <c r="AK8" s="50">
        <f t="shared" si="14"/>
        <v>324530.43</v>
      </c>
      <c r="AL8" s="46">
        <f>'[2]BOI#5'!$N117</f>
        <v>235955.61</v>
      </c>
      <c r="AM8" s="46"/>
      <c r="AN8" s="48">
        <f t="shared" si="15"/>
        <v>235955.61</v>
      </c>
      <c r="AO8" s="190">
        <f t="shared" si="16"/>
        <v>882438.21</v>
      </c>
      <c r="AP8" s="129">
        <f t="shared" si="16"/>
        <v>0</v>
      </c>
      <c r="AQ8" s="61">
        <f t="shared" si="17"/>
        <v>882438.21</v>
      </c>
      <c r="AR8" s="46">
        <f>'[2]BOI#5'!$P117</f>
        <v>322786.52</v>
      </c>
      <c r="AS8" s="46"/>
      <c r="AT8" s="47">
        <f t="shared" si="18"/>
        <v>322786.52</v>
      </c>
      <c r="AU8" s="46">
        <f>'[2]BOI#5'!$Q117</f>
        <v>331594.83</v>
      </c>
      <c r="AV8" s="46"/>
      <c r="AW8" s="47">
        <f t="shared" si="19"/>
        <v>331594.83</v>
      </c>
      <c r="AX8" s="46">
        <f>'[2]BOI#5'!$R117</f>
        <v>276261.93</v>
      </c>
      <c r="AY8" s="46"/>
      <c r="AZ8" s="50">
        <f t="shared" si="20"/>
        <v>276261.93</v>
      </c>
      <c r="BA8" s="190">
        <f t="shared" si="21"/>
        <v>930643.28</v>
      </c>
      <c r="BB8" s="200">
        <f t="shared" si="22"/>
        <v>0</v>
      </c>
      <c r="BC8" s="222">
        <f t="shared" si="23"/>
        <v>930643.28</v>
      </c>
      <c r="BD8" s="204">
        <f t="shared" si="24"/>
        <v>1813081.49</v>
      </c>
      <c r="BE8" s="217">
        <f t="shared" si="25"/>
        <v>0</v>
      </c>
      <c r="BF8" s="225">
        <f t="shared" si="26"/>
        <v>1813081.49</v>
      </c>
      <c r="BG8" s="204">
        <f t="shared" si="27"/>
        <v>3745165.12</v>
      </c>
      <c r="BH8" s="133">
        <f t="shared" si="28"/>
        <v>1147486.98</v>
      </c>
      <c r="BI8" s="225">
        <f t="shared" si="29"/>
        <v>2597678.14</v>
      </c>
      <c r="BJ8" s="290"/>
      <c r="BK8" s="45">
        <f>VLOOKUP($B8,Test!$A$69:$I$122,3,0)</f>
        <v>413864.48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'[2]BOI#5'!$D118</f>
        <v>221843.77000000002</v>
      </c>
      <c r="F9" s="46">
        <v>274067.8</v>
      </c>
      <c r="G9" s="47">
        <f t="shared" si="30"/>
        <v>-52224.02999999997</v>
      </c>
      <c r="H9" s="46">
        <f>'[2]BOI#5'!$E118</f>
        <v>17847.439999999999</v>
      </c>
      <c r="I9" s="46">
        <v>18546.060000000001</v>
      </c>
      <c r="J9" s="47">
        <f t="shared" si="31"/>
        <v>-698.62000000000262</v>
      </c>
      <c r="K9" s="46">
        <f>'[2]BOI#5'!$F118</f>
        <v>17408.060000000001</v>
      </c>
      <c r="L9" s="46">
        <v>25451.05</v>
      </c>
      <c r="M9" s="48">
        <f t="shared" si="32"/>
        <v>-8042.989999999998</v>
      </c>
      <c r="N9" s="190">
        <f t="shared" si="33"/>
        <v>257099.27000000002</v>
      </c>
      <c r="O9" s="129">
        <f t="shared" si="33"/>
        <v>318064.90999999997</v>
      </c>
      <c r="P9" s="61">
        <f t="shared" si="34"/>
        <v>-60965.639999999956</v>
      </c>
      <c r="Q9" s="46">
        <f>'[2]BOI#5'!$H118</f>
        <v>18918.919999999998</v>
      </c>
      <c r="R9" s="46">
        <v>4368.6899999999996</v>
      </c>
      <c r="S9" s="47">
        <f t="shared" si="35"/>
        <v>14550.23</v>
      </c>
      <c r="T9" s="46">
        <f>'[2]BOI#5'!$I118</f>
        <v>18918.919999999998</v>
      </c>
      <c r="U9" s="46"/>
      <c r="V9" s="47">
        <f t="shared" si="36"/>
        <v>18918.919999999998</v>
      </c>
      <c r="W9" s="46">
        <f>'[2]BOI#5'!$J118</f>
        <v>17872.34</v>
      </c>
      <c r="X9" s="46"/>
      <c r="Y9" s="48">
        <f t="shared" si="37"/>
        <v>17872.34</v>
      </c>
      <c r="Z9" s="190">
        <f t="shared" si="38"/>
        <v>55710.179999999993</v>
      </c>
      <c r="AA9" s="200">
        <f t="shared" si="38"/>
        <v>4368.6899999999996</v>
      </c>
      <c r="AB9" s="61">
        <f t="shared" si="39"/>
        <v>51341.489999999991</v>
      </c>
      <c r="AC9" s="204">
        <f t="shared" si="40"/>
        <v>312809.45</v>
      </c>
      <c r="AD9" s="133">
        <f t="shared" si="40"/>
        <v>322433.59999999998</v>
      </c>
      <c r="AE9" s="311">
        <f t="shared" si="41"/>
        <v>-9624.1499999999651</v>
      </c>
      <c r="AF9" s="297">
        <f>'[2]BOI#5'!$L118</f>
        <v>16659.04</v>
      </c>
      <c r="AG9" s="46"/>
      <c r="AH9" s="50">
        <f t="shared" si="13"/>
        <v>16659.04</v>
      </c>
      <c r="AI9" s="46">
        <f>'[2]BOI#5'!$M118</f>
        <v>16659.04</v>
      </c>
      <c r="AJ9" s="46"/>
      <c r="AK9" s="50">
        <f t="shared" si="14"/>
        <v>16659.04</v>
      </c>
      <c r="AL9" s="46">
        <f>'[2]BOI#5'!$N118</f>
        <v>13475.94</v>
      </c>
      <c r="AM9" s="46"/>
      <c r="AN9" s="48">
        <f t="shared" si="15"/>
        <v>13475.94</v>
      </c>
      <c r="AO9" s="190">
        <f t="shared" si="16"/>
        <v>46794.020000000004</v>
      </c>
      <c r="AP9" s="129">
        <f t="shared" si="16"/>
        <v>0</v>
      </c>
      <c r="AQ9" s="61">
        <f t="shared" si="17"/>
        <v>46794.020000000004</v>
      </c>
      <c r="AR9" s="46">
        <f>'[2]BOI#5'!$P118</f>
        <v>16988.759999999998</v>
      </c>
      <c r="AS9" s="46"/>
      <c r="AT9" s="47">
        <f t="shared" si="18"/>
        <v>16988.759999999998</v>
      </c>
      <c r="AU9" s="46">
        <f>'[2]BOI#5'!$Q118</f>
        <v>16988.759999999998</v>
      </c>
      <c r="AV9" s="46"/>
      <c r="AW9" s="47">
        <f t="shared" si="19"/>
        <v>16988.759999999998</v>
      </c>
      <c r="AX9" s="46">
        <f>'[2]BOI#5'!$R118</f>
        <v>15634.52</v>
      </c>
      <c r="AY9" s="46"/>
      <c r="AZ9" s="50">
        <f t="shared" si="20"/>
        <v>15634.52</v>
      </c>
      <c r="BA9" s="190">
        <f t="shared" si="21"/>
        <v>49612.039999999994</v>
      </c>
      <c r="BB9" s="200">
        <f t="shared" si="22"/>
        <v>0</v>
      </c>
      <c r="BC9" s="222">
        <f t="shared" si="23"/>
        <v>49612.039999999994</v>
      </c>
      <c r="BD9" s="204">
        <f t="shared" si="24"/>
        <v>96406.06</v>
      </c>
      <c r="BE9" s="217">
        <f t="shared" si="25"/>
        <v>0</v>
      </c>
      <c r="BF9" s="225">
        <f t="shared" si="26"/>
        <v>96406.06</v>
      </c>
      <c r="BG9" s="204">
        <f t="shared" si="27"/>
        <v>409215.51</v>
      </c>
      <c r="BH9" s="133">
        <f t="shared" si="28"/>
        <v>322433.59999999998</v>
      </c>
      <c r="BI9" s="225">
        <f t="shared" si="29"/>
        <v>86781.910000000033</v>
      </c>
      <c r="BJ9" s="290"/>
      <c r="BK9" s="45">
        <f>VLOOKUP($B9,Test!$A$69:$I$122,3,0)</f>
        <v>54018.51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'[2]BOI#5'!$D119</f>
        <v>54349.4</v>
      </c>
      <c r="F10" s="46">
        <v>41095.269999999997</v>
      </c>
      <c r="G10" s="47">
        <f t="shared" si="30"/>
        <v>13254.130000000005</v>
      </c>
      <c r="H10" s="46">
        <f>'[2]BOI#5'!$E119</f>
        <v>269726.56</v>
      </c>
      <c r="I10" s="46">
        <v>37080.410000000003</v>
      </c>
      <c r="J10" s="47">
        <f t="shared" si="31"/>
        <v>232646.15</v>
      </c>
      <c r="K10" s="46">
        <f>'[2]BOI#5'!$F119</f>
        <v>106865.08</v>
      </c>
      <c r="L10" s="46">
        <v>65875.22</v>
      </c>
      <c r="M10" s="48">
        <f t="shared" si="32"/>
        <v>40989.86</v>
      </c>
      <c r="N10" s="190">
        <f t="shared" si="33"/>
        <v>430941.04000000004</v>
      </c>
      <c r="O10" s="129">
        <f t="shared" si="33"/>
        <v>144050.9</v>
      </c>
      <c r="P10" s="61">
        <f t="shared" si="34"/>
        <v>286890.14</v>
      </c>
      <c r="Q10" s="46">
        <f>'[2]BOI#5'!$H119</f>
        <v>51064.32</v>
      </c>
      <c r="R10" s="46">
        <v>83670.02</v>
      </c>
      <c r="S10" s="47">
        <f t="shared" si="35"/>
        <v>-32605.700000000004</v>
      </c>
      <c r="T10" s="46">
        <f>'[2]BOI#5'!$I119</f>
        <v>44565.95</v>
      </c>
      <c r="U10" s="46"/>
      <c r="V10" s="47">
        <f t="shared" si="36"/>
        <v>44565.95</v>
      </c>
      <c r="W10" s="46">
        <f>'[2]BOI#5'!$J119</f>
        <v>41823.83</v>
      </c>
      <c r="X10" s="46"/>
      <c r="Y10" s="48">
        <f t="shared" si="37"/>
        <v>41823.83</v>
      </c>
      <c r="Z10" s="190">
        <f t="shared" si="38"/>
        <v>137454.09999999998</v>
      </c>
      <c r="AA10" s="200">
        <f t="shared" si="38"/>
        <v>83670.02</v>
      </c>
      <c r="AB10" s="61">
        <f t="shared" si="39"/>
        <v>53784.079999999973</v>
      </c>
      <c r="AC10" s="204">
        <f t="shared" si="40"/>
        <v>568395.14</v>
      </c>
      <c r="AD10" s="133">
        <f t="shared" si="40"/>
        <v>227720.91999999998</v>
      </c>
      <c r="AE10" s="311">
        <f t="shared" si="41"/>
        <v>340674.22000000003</v>
      </c>
      <c r="AF10" s="297">
        <f>'[2]BOI#5'!$L119</f>
        <v>42733.55</v>
      </c>
      <c r="AG10" s="46"/>
      <c r="AH10" s="50">
        <f t="shared" si="13"/>
        <v>42733.55</v>
      </c>
      <c r="AI10" s="46">
        <f>'[2]BOI#5'!$M119</f>
        <v>42138.58</v>
      </c>
      <c r="AJ10" s="46"/>
      <c r="AK10" s="50">
        <f t="shared" si="14"/>
        <v>42138.58</v>
      </c>
      <c r="AL10" s="46">
        <f>'[2]BOI#5'!$N119</f>
        <v>30759.14</v>
      </c>
      <c r="AM10" s="46"/>
      <c r="AN10" s="48">
        <f t="shared" si="15"/>
        <v>30759.14</v>
      </c>
      <c r="AO10" s="190">
        <f t="shared" si="16"/>
        <v>115631.27</v>
      </c>
      <c r="AP10" s="129">
        <f t="shared" si="16"/>
        <v>0</v>
      </c>
      <c r="AQ10" s="61">
        <f t="shared" si="17"/>
        <v>115631.27</v>
      </c>
      <c r="AR10" s="46">
        <f>'[2]BOI#5'!$P119</f>
        <v>14640</v>
      </c>
      <c r="AS10" s="46"/>
      <c r="AT10" s="47">
        <f t="shared" si="18"/>
        <v>14640</v>
      </c>
      <c r="AU10" s="46">
        <f>'[2]BOI#5'!$Q119</f>
        <v>41201.259999999995</v>
      </c>
      <c r="AV10" s="46"/>
      <c r="AW10" s="47">
        <f t="shared" si="19"/>
        <v>41201.259999999995</v>
      </c>
      <c r="AX10" s="46">
        <f>'[2]BOI#5'!$R119</f>
        <v>289322.39</v>
      </c>
      <c r="AY10" s="46"/>
      <c r="AZ10" s="50">
        <f t="shared" si="20"/>
        <v>289322.39</v>
      </c>
      <c r="BA10" s="190">
        <f t="shared" si="21"/>
        <v>345163.65</v>
      </c>
      <c r="BB10" s="200">
        <f t="shared" si="22"/>
        <v>0</v>
      </c>
      <c r="BC10" s="222">
        <f t="shared" si="23"/>
        <v>345163.65</v>
      </c>
      <c r="BD10" s="204">
        <f t="shared" si="24"/>
        <v>460794.92000000004</v>
      </c>
      <c r="BE10" s="217">
        <f t="shared" si="25"/>
        <v>0</v>
      </c>
      <c r="BF10" s="225">
        <f t="shared" si="26"/>
        <v>460794.92000000004</v>
      </c>
      <c r="BG10" s="204">
        <f t="shared" si="27"/>
        <v>1029190.06</v>
      </c>
      <c r="BH10" s="133">
        <f t="shared" si="28"/>
        <v>227720.91999999998</v>
      </c>
      <c r="BI10" s="225">
        <f t="shared" si="29"/>
        <v>801469.14000000013</v>
      </c>
      <c r="BJ10" s="290"/>
      <c r="BK10" s="45">
        <f>VLOOKUP($B10,Test!$A$69:$I$122,3,0)</f>
        <v>68853.67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'[2]BOI#5'!$D120</f>
        <v>0</v>
      </c>
      <c r="F11" s="46"/>
      <c r="G11" s="47">
        <f t="shared" si="30"/>
        <v>0</v>
      </c>
      <c r="H11" s="46">
        <f>'[2]BOI#5'!$E120</f>
        <v>173630.09</v>
      </c>
      <c r="I11" s="46"/>
      <c r="J11" s="47">
        <f t="shared" si="31"/>
        <v>173630.09</v>
      </c>
      <c r="K11" s="46">
        <f>'[2]BOI#5'!$F120</f>
        <v>119120.84</v>
      </c>
      <c r="L11" s="46"/>
      <c r="M11" s="48">
        <f t="shared" si="32"/>
        <v>119120.84</v>
      </c>
      <c r="N11" s="190">
        <f t="shared" si="33"/>
        <v>292750.93</v>
      </c>
      <c r="O11" s="129">
        <f t="shared" si="33"/>
        <v>0</v>
      </c>
      <c r="P11" s="61">
        <f t="shared" si="34"/>
        <v>292750.93</v>
      </c>
      <c r="Q11" s="46">
        <f>'[2]BOI#5'!$H120</f>
        <v>102432.43</v>
      </c>
      <c r="R11" s="46"/>
      <c r="S11" s="47">
        <f t="shared" si="35"/>
        <v>102432.43</v>
      </c>
      <c r="T11" s="46">
        <f>'[2]BOI#5'!$I120</f>
        <v>0</v>
      </c>
      <c r="U11" s="46"/>
      <c r="V11" s="47">
        <f t="shared" si="36"/>
        <v>0</v>
      </c>
      <c r="W11" s="46">
        <f>'[2]BOI#5'!$J120</f>
        <v>0</v>
      </c>
      <c r="X11" s="46"/>
      <c r="Y11" s="48">
        <f t="shared" si="37"/>
        <v>0</v>
      </c>
      <c r="Z11" s="190">
        <f t="shared" si="38"/>
        <v>102432.43</v>
      </c>
      <c r="AA11" s="200">
        <f t="shared" si="38"/>
        <v>0</v>
      </c>
      <c r="AB11" s="61">
        <f t="shared" si="39"/>
        <v>102432.43</v>
      </c>
      <c r="AC11" s="204">
        <f t="shared" si="40"/>
        <v>395183.35999999999</v>
      </c>
      <c r="AD11" s="133">
        <f t="shared" si="40"/>
        <v>0</v>
      </c>
      <c r="AE11" s="311">
        <f t="shared" si="41"/>
        <v>395183.35999999999</v>
      </c>
      <c r="AF11" s="297">
        <f>'[2]BOI#5'!$L120</f>
        <v>105665.9</v>
      </c>
      <c r="AG11" s="46"/>
      <c r="AH11" s="50">
        <f t="shared" si="13"/>
        <v>105665.9</v>
      </c>
      <c r="AI11" s="46">
        <f>'[2]BOI#5'!$M120</f>
        <v>0</v>
      </c>
      <c r="AJ11" s="46"/>
      <c r="AK11" s="50">
        <f t="shared" si="14"/>
        <v>0</v>
      </c>
      <c r="AL11" s="46">
        <f>'[2]BOI#5'!$N120</f>
        <v>109347.59</v>
      </c>
      <c r="AM11" s="46"/>
      <c r="AN11" s="48">
        <f t="shared" si="15"/>
        <v>109347.59</v>
      </c>
      <c r="AO11" s="190">
        <f t="shared" si="16"/>
        <v>215013.49</v>
      </c>
      <c r="AP11" s="129">
        <f t="shared" si="16"/>
        <v>0</v>
      </c>
      <c r="AQ11" s="61">
        <f t="shared" si="17"/>
        <v>215013.49</v>
      </c>
      <c r="AR11" s="46">
        <f>'[2]BOI#5'!$P120</f>
        <v>12134.83</v>
      </c>
      <c r="AS11" s="46"/>
      <c r="AT11" s="47">
        <f t="shared" si="18"/>
        <v>12134.83</v>
      </c>
      <c r="AU11" s="46">
        <f>'[2]BOI#5'!$Q120</f>
        <v>115523.6</v>
      </c>
      <c r="AV11" s="46"/>
      <c r="AW11" s="47">
        <f t="shared" si="19"/>
        <v>115523.6</v>
      </c>
      <c r="AX11" s="46">
        <f>'[2]BOI#5'!$R120</f>
        <v>82416.240000000005</v>
      </c>
      <c r="AY11" s="46"/>
      <c r="AZ11" s="50">
        <f t="shared" si="20"/>
        <v>82416.240000000005</v>
      </c>
      <c r="BA11" s="190">
        <f t="shared" si="21"/>
        <v>210074.67</v>
      </c>
      <c r="BB11" s="200">
        <f t="shared" si="22"/>
        <v>0</v>
      </c>
      <c r="BC11" s="222">
        <f t="shared" si="23"/>
        <v>210074.67</v>
      </c>
      <c r="BD11" s="204">
        <f t="shared" si="24"/>
        <v>425088.16</v>
      </c>
      <c r="BE11" s="217">
        <f t="shared" si="25"/>
        <v>0</v>
      </c>
      <c r="BF11" s="225">
        <f t="shared" si="26"/>
        <v>425088.16</v>
      </c>
      <c r="BG11" s="204">
        <f t="shared" si="27"/>
        <v>820271.52</v>
      </c>
      <c r="BH11" s="133">
        <f t="shared" si="28"/>
        <v>0</v>
      </c>
      <c r="BI11" s="225">
        <f t="shared" si="29"/>
        <v>820271.52</v>
      </c>
      <c r="BJ11" s="290"/>
      <c r="BK11" s="45">
        <f>VLOOKUP($B11,Test!$A$69:$I$122,3,0)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'[2]BOI#5'!$D121</f>
        <v>69521</v>
      </c>
      <c r="F12" s="46">
        <v>69521</v>
      </c>
      <c r="G12" s="47">
        <f t="shared" si="30"/>
        <v>0</v>
      </c>
      <c r="H12" s="46">
        <f>'[2]BOI#5'!$E121</f>
        <v>65035.329999999987</v>
      </c>
      <c r="I12" s="46">
        <v>65035.33</v>
      </c>
      <c r="J12" s="47">
        <f t="shared" si="31"/>
        <v>0</v>
      </c>
      <c r="K12" s="46">
        <f>'[2]BOI#5'!$F121</f>
        <v>69521</v>
      </c>
      <c r="L12" s="46">
        <v>60549.67</v>
      </c>
      <c r="M12" s="48">
        <f t="shared" si="32"/>
        <v>8971.3300000000017</v>
      </c>
      <c r="N12" s="190">
        <f t="shared" si="33"/>
        <v>204077.33</v>
      </c>
      <c r="O12" s="129">
        <f t="shared" si="33"/>
        <v>195106</v>
      </c>
      <c r="P12" s="61">
        <f t="shared" si="34"/>
        <v>8971.3299999999872</v>
      </c>
      <c r="Q12" s="46">
        <f>'[2]BOI#5'!$H121</f>
        <v>68026</v>
      </c>
      <c r="R12" s="46">
        <v>68026</v>
      </c>
      <c r="S12" s="47">
        <f t="shared" si="35"/>
        <v>0</v>
      </c>
      <c r="T12" s="46">
        <f>'[2]BOI#5'!$I121</f>
        <v>70292.549999999988</v>
      </c>
      <c r="U12" s="46"/>
      <c r="V12" s="47">
        <f t="shared" si="36"/>
        <v>70292.549999999988</v>
      </c>
      <c r="W12" s="46">
        <f>'[2]BOI#5'!$J121</f>
        <v>68026</v>
      </c>
      <c r="X12" s="46"/>
      <c r="Y12" s="48">
        <f t="shared" si="37"/>
        <v>68026</v>
      </c>
      <c r="Z12" s="190">
        <f t="shared" si="38"/>
        <v>206344.55</v>
      </c>
      <c r="AA12" s="200">
        <f t="shared" si="38"/>
        <v>68026</v>
      </c>
      <c r="AB12" s="61">
        <f t="shared" si="39"/>
        <v>138318.54999999999</v>
      </c>
      <c r="AC12" s="204">
        <f t="shared" si="40"/>
        <v>410421.87999999995</v>
      </c>
      <c r="AD12" s="133">
        <f t="shared" si="40"/>
        <v>263132</v>
      </c>
      <c r="AE12" s="311">
        <f t="shared" si="41"/>
        <v>147289.87999999995</v>
      </c>
      <c r="AF12" s="297">
        <f>'[2]BOI#5'!$L121</f>
        <v>70293</v>
      </c>
      <c r="AG12" s="46"/>
      <c r="AH12" s="50">
        <f t="shared" si="13"/>
        <v>70293</v>
      </c>
      <c r="AI12" s="46">
        <f>'[2]BOI#5'!$M121</f>
        <v>70293</v>
      </c>
      <c r="AJ12" s="46"/>
      <c r="AK12" s="50">
        <f t="shared" si="14"/>
        <v>70293</v>
      </c>
      <c r="AL12" s="46">
        <f>'[2]BOI#5'!$N121</f>
        <v>68026.209999999992</v>
      </c>
      <c r="AM12" s="46"/>
      <c r="AN12" s="48">
        <f t="shared" si="15"/>
        <v>68026.209999999992</v>
      </c>
      <c r="AO12" s="190">
        <f t="shared" si="16"/>
        <v>208612.21</v>
      </c>
      <c r="AP12" s="129">
        <f t="shared" si="16"/>
        <v>0</v>
      </c>
      <c r="AQ12" s="61">
        <f t="shared" si="17"/>
        <v>208612.21</v>
      </c>
      <c r="AR12" s="46">
        <f>'[2]BOI#5'!$P121</f>
        <v>70293</v>
      </c>
      <c r="AS12" s="46"/>
      <c r="AT12" s="47">
        <f t="shared" si="18"/>
        <v>70293</v>
      </c>
      <c r="AU12" s="46">
        <f>'[2]BOI#5'!$Q121</f>
        <v>68025.760000000009</v>
      </c>
      <c r="AV12" s="46"/>
      <c r="AW12" s="47">
        <f t="shared" si="19"/>
        <v>68025.760000000009</v>
      </c>
      <c r="AX12" s="46">
        <f>'[2]BOI#5'!$R121</f>
        <v>70293</v>
      </c>
      <c r="AY12" s="46"/>
      <c r="AZ12" s="50">
        <f t="shared" si="20"/>
        <v>70293</v>
      </c>
      <c r="BA12" s="190">
        <f t="shared" si="21"/>
        <v>208611.76</v>
      </c>
      <c r="BB12" s="200">
        <f t="shared" si="22"/>
        <v>0</v>
      </c>
      <c r="BC12" s="222">
        <f t="shared" si="23"/>
        <v>208611.76</v>
      </c>
      <c r="BD12" s="204">
        <f t="shared" si="24"/>
        <v>417223.97</v>
      </c>
      <c r="BE12" s="217">
        <f t="shared" si="25"/>
        <v>0</v>
      </c>
      <c r="BF12" s="225">
        <f t="shared" si="26"/>
        <v>417223.97</v>
      </c>
      <c r="BG12" s="204">
        <f t="shared" si="27"/>
        <v>827645.84999999986</v>
      </c>
      <c r="BH12" s="133">
        <f t="shared" si="28"/>
        <v>263132</v>
      </c>
      <c r="BI12" s="225">
        <f t="shared" si="29"/>
        <v>564513.84999999986</v>
      </c>
      <c r="BJ12" s="290"/>
      <c r="BK12" s="45">
        <f>VLOOKUP($B12,Test!$A$69:$I$122,3,0)</f>
        <v>82112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'[2]BOI#5'!$D122</f>
        <v>0</v>
      </c>
      <c r="F13" s="46"/>
      <c r="G13" s="47">
        <f t="shared" si="30"/>
        <v>0</v>
      </c>
      <c r="H13" s="46">
        <f>'[2]BOI#5'!$E122</f>
        <v>0</v>
      </c>
      <c r="I13" s="46"/>
      <c r="J13" s="47">
        <f t="shared" si="31"/>
        <v>0</v>
      </c>
      <c r="K13" s="46">
        <f>'[2]BOI#5'!$F122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'[2]BOI#5'!$H122</f>
        <v>0</v>
      </c>
      <c r="R13" s="46"/>
      <c r="S13" s="47">
        <f t="shared" si="35"/>
        <v>0</v>
      </c>
      <c r="T13" s="46">
        <f>'[2]BOI#5'!$I122</f>
        <v>0</v>
      </c>
      <c r="U13" s="46"/>
      <c r="V13" s="47">
        <f t="shared" si="36"/>
        <v>0</v>
      </c>
      <c r="W13" s="46">
        <f>'[2]BOI#5'!$J122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'[2]BOI#5'!$L122</f>
        <v>0</v>
      </c>
      <c r="AG13" s="46"/>
      <c r="AH13" s="50">
        <f t="shared" si="13"/>
        <v>0</v>
      </c>
      <c r="AI13" s="46">
        <f>'[2]BOI#5'!$M122</f>
        <v>0</v>
      </c>
      <c r="AJ13" s="46"/>
      <c r="AK13" s="50">
        <f t="shared" si="14"/>
        <v>0</v>
      </c>
      <c r="AL13" s="46">
        <f>'[2]BOI#5'!$N122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'[2]BOI#5'!$P122</f>
        <v>0</v>
      </c>
      <c r="AS13" s="46"/>
      <c r="AT13" s="47">
        <f t="shared" si="18"/>
        <v>0</v>
      </c>
      <c r="AU13" s="46">
        <f>'[2]BOI#5'!$Q122</f>
        <v>0</v>
      </c>
      <c r="AV13" s="46"/>
      <c r="AW13" s="47">
        <f t="shared" si="19"/>
        <v>0</v>
      </c>
      <c r="AX13" s="46">
        <f>'[2]BOI#5'!$R122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VLOOKUP($B13,Test!$A$69:$I$122,3,0)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'[2]BOI#5'!$D123</f>
        <v>153588.93</v>
      </c>
      <c r="F14" s="46">
        <v>75901.649999999994</v>
      </c>
      <c r="G14" s="47">
        <f t="shared" si="30"/>
        <v>77687.28</v>
      </c>
      <c r="H14" s="46">
        <f>'[2]BOI#5'!$E123</f>
        <v>456247.24</v>
      </c>
      <c r="I14" s="46">
        <v>489562.61</v>
      </c>
      <c r="J14" s="47">
        <f t="shared" si="31"/>
        <v>-33315.369999999995</v>
      </c>
      <c r="K14" s="46">
        <f>'[2]BOI#5'!$F123</f>
        <v>296261.49</v>
      </c>
      <c r="L14" s="46">
        <v>294025.06</v>
      </c>
      <c r="M14" s="48">
        <f t="shared" si="32"/>
        <v>2236.429999999993</v>
      </c>
      <c r="N14" s="190">
        <f t="shared" si="33"/>
        <v>906097.65999999992</v>
      </c>
      <c r="O14" s="129">
        <f t="shared" si="33"/>
        <v>859489.32000000007</v>
      </c>
      <c r="P14" s="61">
        <f t="shared" si="34"/>
        <v>46608.339999999851</v>
      </c>
      <c r="Q14" s="46">
        <f>'[2]BOI#5'!$H123</f>
        <v>593866.22</v>
      </c>
      <c r="R14" s="46">
        <v>506322.03</v>
      </c>
      <c r="S14" s="47">
        <f t="shared" si="35"/>
        <v>87544.189999999944</v>
      </c>
      <c r="T14" s="46">
        <f>'[2]BOI#5'!$I123</f>
        <v>604260.81000000006</v>
      </c>
      <c r="U14" s="46"/>
      <c r="V14" s="47">
        <f t="shared" si="36"/>
        <v>604260.81000000006</v>
      </c>
      <c r="W14" s="46">
        <f>'[2]BOI#5'!$J123</f>
        <v>202226.81</v>
      </c>
      <c r="X14" s="46"/>
      <c r="Y14" s="48">
        <f t="shared" si="37"/>
        <v>202226.81</v>
      </c>
      <c r="Z14" s="190">
        <f t="shared" si="38"/>
        <v>1400353.84</v>
      </c>
      <c r="AA14" s="200">
        <f t="shared" si="38"/>
        <v>506322.03</v>
      </c>
      <c r="AB14" s="61">
        <f t="shared" si="39"/>
        <v>894031.81</v>
      </c>
      <c r="AC14" s="204">
        <f t="shared" si="40"/>
        <v>2306451.5</v>
      </c>
      <c r="AD14" s="133">
        <f t="shared" si="40"/>
        <v>1365811.35</v>
      </c>
      <c r="AE14" s="311">
        <f t="shared" si="41"/>
        <v>940640.14999999991</v>
      </c>
      <c r="AF14" s="297">
        <f>'[2]BOI#5'!$L123</f>
        <v>506388.38</v>
      </c>
      <c r="AG14" s="46"/>
      <c r="AH14" s="50">
        <f t="shared" si="13"/>
        <v>506388.38</v>
      </c>
      <c r="AI14" s="46">
        <f>'[2]BOI#5'!$M123</f>
        <v>328660.23</v>
      </c>
      <c r="AJ14" s="46"/>
      <c r="AK14" s="50">
        <f t="shared" si="14"/>
        <v>328660.23</v>
      </c>
      <c r="AL14" s="46">
        <f>'[2]BOI#5'!$N123</f>
        <v>134769.95000000001</v>
      </c>
      <c r="AM14" s="46"/>
      <c r="AN14" s="48">
        <f t="shared" si="15"/>
        <v>134769.95000000001</v>
      </c>
      <c r="AO14" s="190">
        <f t="shared" si="16"/>
        <v>969818.56</v>
      </c>
      <c r="AP14" s="129">
        <f t="shared" si="16"/>
        <v>0</v>
      </c>
      <c r="AQ14" s="61">
        <f t="shared" si="17"/>
        <v>969818.56</v>
      </c>
      <c r="AR14" s="46">
        <f>'[2]BOI#5'!$P123</f>
        <v>416650.65</v>
      </c>
      <c r="AS14" s="46"/>
      <c r="AT14" s="47">
        <f t="shared" si="18"/>
        <v>416650.65</v>
      </c>
      <c r="AU14" s="46">
        <f>'[2]BOI#5'!$Q123</f>
        <v>301296.94</v>
      </c>
      <c r="AV14" s="46"/>
      <c r="AW14" s="47">
        <f t="shared" si="19"/>
        <v>301296.94</v>
      </c>
      <c r="AX14" s="46">
        <f>'[2]BOI#5'!$R123</f>
        <v>143626.5</v>
      </c>
      <c r="AY14" s="46"/>
      <c r="AZ14" s="50">
        <f t="shared" si="20"/>
        <v>143626.5</v>
      </c>
      <c r="BA14" s="190">
        <f t="shared" si="21"/>
        <v>861574.09000000008</v>
      </c>
      <c r="BB14" s="200">
        <f t="shared" si="22"/>
        <v>0</v>
      </c>
      <c r="BC14" s="222">
        <f t="shared" si="23"/>
        <v>861574.09000000008</v>
      </c>
      <c r="BD14" s="204">
        <f t="shared" si="24"/>
        <v>1831392.65</v>
      </c>
      <c r="BE14" s="217">
        <f t="shared" si="25"/>
        <v>0</v>
      </c>
      <c r="BF14" s="225">
        <f t="shared" si="26"/>
        <v>1831392.65</v>
      </c>
      <c r="BG14" s="204">
        <f t="shared" si="27"/>
        <v>4137844.15</v>
      </c>
      <c r="BH14" s="133">
        <f t="shared" si="28"/>
        <v>1365811.35</v>
      </c>
      <c r="BI14" s="225">
        <f t="shared" si="29"/>
        <v>2772032.8</v>
      </c>
      <c r="BJ14" s="290"/>
      <c r="BK14" s="45">
        <f>VLOOKUP($B14,Test!$A$69:$I$122,3,0)</f>
        <v>756842.34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'[2]BOI#5'!$D124</f>
        <v>639361.34</v>
      </c>
      <c r="F15" s="46">
        <v>699976.73</v>
      </c>
      <c r="G15" s="47">
        <f t="shared" si="30"/>
        <v>-60615.390000000014</v>
      </c>
      <c r="H15" s="46">
        <f>'[2]BOI#5'!$E124</f>
        <v>484284.19</v>
      </c>
      <c r="I15" s="46">
        <v>594953.68999999994</v>
      </c>
      <c r="J15" s="47">
        <f t="shared" si="31"/>
        <v>-110669.49999999994</v>
      </c>
      <c r="K15" s="46">
        <f>'[2]BOI#5'!$F124</f>
        <v>542229.06000000006</v>
      </c>
      <c r="L15" s="46">
        <v>707723</v>
      </c>
      <c r="M15" s="48">
        <f t="shared" si="32"/>
        <v>-165493.93999999994</v>
      </c>
      <c r="N15" s="190">
        <f t="shared" si="33"/>
        <v>1665874.59</v>
      </c>
      <c r="O15" s="129">
        <f t="shared" si="33"/>
        <v>2002653.42</v>
      </c>
      <c r="P15" s="61">
        <f t="shared" si="34"/>
        <v>-336778.82999999984</v>
      </c>
      <c r="Q15" s="46">
        <f>'[2]BOI#5'!$H124</f>
        <v>569254.13</v>
      </c>
      <c r="R15" s="46">
        <v>719738.16</v>
      </c>
      <c r="S15" s="47">
        <f t="shared" si="35"/>
        <v>-150484.03000000003</v>
      </c>
      <c r="T15" s="46">
        <f>'[2]BOI#5'!$I124</f>
        <v>589799.34</v>
      </c>
      <c r="U15" s="46"/>
      <c r="V15" s="47">
        <f t="shared" si="36"/>
        <v>589799.34</v>
      </c>
      <c r="W15" s="46">
        <f>'[2]BOI#5'!$J124</f>
        <v>540960.86</v>
      </c>
      <c r="X15" s="46"/>
      <c r="Y15" s="48">
        <f t="shared" si="37"/>
        <v>540960.86</v>
      </c>
      <c r="Z15" s="190">
        <f t="shared" si="38"/>
        <v>1700014.33</v>
      </c>
      <c r="AA15" s="200">
        <f t="shared" si="38"/>
        <v>719738.16</v>
      </c>
      <c r="AB15" s="61">
        <f t="shared" si="39"/>
        <v>980276.17</v>
      </c>
      <c r="AC15" s="204">
        <f t="shared" si="40"/>
        <v>3365888.92</v>
      </c>
      <c r="AD15" s="133">
        <f t="shared" si="40"/>
        <v>2722391.58</v>
      </c>
      <c r="AE15" s="311">
        <f t="shared" si="41"/>
        <v>643497.33999999985</v>
      </c>
      <c r="AF15" s="297">
        <f>'[2]BOI#5'!$L124</f>
        <v>504119.81</v>
      </c>
      <c r="AG15" s="46"/>
      <c r="AH15" s="50">
        <f t="shared" si="13"/>
        <v>504119.81</v>
      </c>
      <c r="AI15" s="46">
        <f>'[2]BOI#5'!$M124</f>
        <v>506432.24</v>
      </c>
      <c r="AJ15" s="46"/>
      <c r="AK15" s="50">
        <f t="shared" si="14"/>
        <v>506432.24</v>
      </c>
      <c r="AL15" s="46">
        <f>'[2]BOI#5'!$N124</f>
        <v>389928.37</v>
      </c>
      <c r="AM15" s="46"/>
      <c r="AN15" s="48">
        <f t="shared" si="15"/>
        <v>389928.37</v>
      </c>
      <c r="AO15" s="190">
        <f t="shared" si="16"/>
        <v>1400480.42</v>
      </c>
      <c r="AP15" s="129">
        <f t="shared" si="16"/>
        <v>0</v>
      </c>
      <c r="AQ15" s="61">
        <f t="shared" si="17"/>
        <v>1400480.42</v>
      </c>
      <c r="AR15" s="46">
        <f>'[2]BOI#5'!$P124</f>
        <v>465945.95</v>
      </c>
      <c r="AS15" s="46"/>
      <c r="AT15" s="47">
        <f t="shared" si="18"/>
        <v>465945.95</v>
      </c>
      <c r="AU15" s="46">
        <f>'[2]BOI#5'!$Q124</f>
        <v>467493.39</v>
      </c>
      <c r="AV15" s="46"/>
      <c r="AW15" s="47">
        <f t="shared" si="19"/>
        <v>467493.39</v>
      </c>
      <c r="AX15" s="46">
        <f>'[2]BOI#5'!$R124</f>
        <v>430227.51</v>
      </c>
      <c r="AY15" s="46"/>
      <c r="AZ15" s="50">
        <f t="shared" si="20"/>
        <v>430227.51</v>
      </c>
      <c r="BA15" s="190">
        <f t="shared" si="21"/>
        <v>1363666.85</v>
      </c>
      <c r="BB15" s="200">
        <f t="shared" si="22"/>
        <v>0</v>
      </c>
      <c r="BC15" s="222">
        <f t="shared" si="23"/>
        <v>1363666.85</v>
      </c>
      <c r="BD15" s="204">
        <f t="shared" si="24"/>
        <v>2764147.2699999996</v>
      </c>
      <c r="BE15" s="217">
        <f t="shared" si="25"/>
        <v>0</v>
      </c>
      <c r="BF15" s="225">
        <f t="shared" si="26"/>
        <v>2764147.2699999996</v>
      </c>
      <c r="BG15" s="204">
        <f t="shared" si="27"/>
        <v>6130036.1899999995</v>
      </c>
      <c r="BH15" s="133">
        <f t="shared" si="28"/>
        <v>2722391.58</v>
      </c>
      <c r="BI15" s="225">
        <f t="shared" si="29"/>
        <v>3407644.6099999994</v>
      </c>
      <c r="BJ15" s="290"/>
      <c r="BK15" s="45">
        <f>VLOOKUP($B15,Test!$A$69:$I$122,3,0)</f>
        <v>1060737.51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'[2]BOI#5'!$D125</f>
        <v>82382.734243421059</v>
      </c>
      <c r="F16" s="46">
        <v>114759.49</v>
      </c>
      <c r="G16" s="47">
        <f t="shared" si="30"/>
        <v>-32376.755756578947</v>
      </c>
      <c r="H16" s="46">
        <f>'[2]BOI#5'!$E125</f>
        <v>66181.244485488132</v>
      </c>
      <c r="I16" s="46">
        <v>70762.92</v>
      </c>
      <c r="J16" s="47">
        <f t="shared" si="31"/>
        <v>-4581.6755145118659</v>
      </c>
      <c r="K16" s="46">
        <f>'[2]BOI#5'!$F125</f>
        <v>85139.532659768709</v>
      </c>
      <c r="L16" s="46">
        <v>101526.53</v>
      </c>
      <c r="M16" s="48">
        <f t="shared" si="32"/>
        <v>-16386.99734023129</v>
      </c>
      <c r="N16" s="190">
        <f t="shared" si="33"/>
        <v>233703.5113886779</v>
      </c>
      <c r="O16" s="129">
        <f t="shared" si="33"/>
        <v>287048.94</v>
      </c>
      <c r="P16" s="61">
        <f t="shared" si="34"/>
        <v>-53345.428611322102</v>
      </c>
      <c r="Q16" s="46">
        <f>'[2]BOI#5'!$H125</f>
        <v>95115.915572851794</v>
      </c>
      <c r="R16" s="46">
        <v>113629.53</v>
      </c>
      <c r="S16" s="47">
        <f t="shared" si="35"/>
        <v>-18513.614427148204</v>
      </c>
      <c r="T16" s="46">
        <f>'[2]BOI#5'!$I125</f>
        <v>94331.754087968948</v>
      </c>
      <c r="U16" s="46"/>
      <c r="V16" s="47">
        <f t="shared" si="36"/>
        <v>94331.754087968948</v>
      </c>
      <c r="W16" s="46">
        <f>'[2]BOI#5'!$J125</f>
        <v>70713.809479843956</v>
      </c>
      <c r="X16" s="46"/>
      <c r="Y16" s="48">
        <f t="shared" si="37"/>
        <v>70713.809479843956</v>
      </c>
      <c r="Z16" s="190">
        <f t="shared" si="38"/>
        <v>260161.47914066468</v>
      </c>
      <c r="AA16" s="200">
        <f t="shared" si="38"/>
        <v>113629.53</v>
      </c>
      <c r="AB16" s="61">
        <f t="shared" si="39"/>
        <v>146531.94914066468</v>
      </c>
      <c r="AC16" s="204">
        <f t="shared" si="40"/>
        <v>493864.99052934261</v>
      </c>
      <c r="AD16" s="133">
        <f t="shared" si="40"/>
        <v>400678.47</v>
      </c>
      <c r="AE16" s="311">
        <f t="shared" si="41"/>
        <v>93186.520529342641</v>
      </c>
      <c r="AF16" s="297">
        <f>'[2]BOI#5'!$L125</f>
        <v>95604.367283861662</v>
      </c>
      <c r="AG16" s="46"/>
      <c r="AH16" s="50">
        <f t="shared" si="13"/>
        <v>95604.367283861662</v>
      </c>
      <c r="AI16" s="46">
        <f>'[2]BOI#5'!$M125</f>
        <v>97452.156867949554</v>
      </c>
      <c r="AJ16" s="46"/>
      <c r="AK16" s="50">
        <f t="shared" si="14"/>
        <v>97452.156867949554</v>
      </c>
      <c r="AL16" s="46">
        <f>'[2]BOI#5'!$N125</f>
        <v>60531.102506756753</v>
      </c>
      <c r="AM16" s="46"/>
      <c r="AN16" s="48">
        <f t="shared" si="15"/>
        <v>60531.102506756753</v>
      </c>
      <c r="AO16" s="190">
        <f t="shared" si="16"/>
        <v>253587.62665856796</v>
      </c>
      <c r="AP16" s="129">
        <f t="shared" si="16"/>
        <v>0</v>
      </c>
      <c r="AQ16" s="61">
        <f t="shared" si="17"/>
        <v>253587.62665856796</v>
      </c>
      <c r="AR16" s="46">
        <f>'[2]BOI#5'!$P125</f>
        <v>97514.443663171696</v>
      </c>
      <c r="AS16" s="46"/>
      <c r="AT16" s="47">
        <f t="shared" si="18"/>
        <v>97514.443663171696</v>
      </c>
      <c r="AU16" s="46">
        <f>'[2]BOI#5'!$Q125</f>
        <v>101403.08401217863</v>
      </c>
      <c r="AV16" s="46"/>
      <c r="AW16" s="47">
        <f t="shared" si="19"/>
        <v>101403.08401217863</v>
      </c>
      <c r="AX16" s="46">
        <f>'[2]BOI#5'!$R125</f>
        <v>74930.527209985317</v>
      </c>
      <c r="AY16" s="46"/>
      <c r="AZ16" s="50">
        <f t="shared" si="20"/>
        <v>74930.527209985317</v>
      </c>
      <c r="BA16" s="190">
        <f t="shared" si="21"/>
        <v>273848.05488533562</v>
      </c>
      <c r="BB16" s="200">
        <f t="shared" si="22"/>
        <v>0</v>
      </c>
      <c r="BC16" s="222">
        <f t="shared" si="23"/>
        <v>273848.05488533562</v>
      </c>
      <c r="BD16" s="204">
        <f t="shared" si="24"/>
        <v>527435.68154390366</v>
      </c>
      <c r="BE16" s="217">
        <f t="shared" si="25"/>
        <v>0</v>
      </c>
      <c r="BF16" s="225">
        <f t="shared" si="26"/>
        <v>527435.68154390366</v>
      </c>
      <c r="BG16" s="204">
        <f t="shared" si="27"/>
        <v>1021300.6720732462</v>
      </c>
      <c r="BH16" s="133">
        <f t="shared" si="28"/>
        <v>400678.47</v>
      </c>
      <c r="BI16" s="225">
        <f t="shared" si="29"/>
        <v>620622.20207324624</v>
      </c>
      <c r="BJ16" s="290"/>
      <c r="BK16" s="45">
        <f>VLOOKUP($B16,Test!$A$69:$I$122,3,0)</f>
        <v>107776.3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'[2]BOI#5'!$D126</f>
        <v>0</v>
      </c>
      <c r="F17" s="46"/>
      <c r="G17" s="47">
        <f t="shared" si="30"/>
        <v>0</v>
      </c>
      <c r="H17" s="46">
        <f>'[2]BOI#5'!$E126</f>
        <v>0</v>
      </c>
      <c r="I17" s="46"/>
      <c r="J17" s="47">
        <f t="shared" si="31"/>
        <v>0</v>
      </c>
      <c r="K17" s="46">
        <f>'[2]BOI#5'!$F126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'[2]BOI#5'!$H126</f>
        <v>0</v>
      </c>
      <c r="R17" s="46"/>
      <c r="S17" s="47">
        <f t="shared" si="35"/>
        <v>0</v>
      </c>
      <c r="T17" s="46">
        <f>'[2]BOI#5'!$I126</f>
        <v>0</v>
      </c>
      <c r="U17" s="46"/>
      <c r="V17" s="47">
        <f t="shared" si="36"/>
        <v>0</v>
      </c>
      <c r="W17" s="46">
        <f>'[2]BOI#5'!$J126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'[2]BOI#5'!$L126</f>
        <v>0</v>
      </c>
      <c r="AG17" s="46"/>
      <c r="AH17" s="50">
        <f t="shared" si="13"/>
        <v>0</v>
      </c>
      <c r="AI17" s="46">
        <f>'[2]BOI#5'!$M126</f>
        <v>0</v>
      </c>
      <c r="AJ17" s="46"/>
      <c r="AK17" s="50">
        <f t="shared" si="14"/>
        <v>0</v>
      </c>
      <c r="AL17" s="46">
        <f>'[2]BOI#5'!$N126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'[2]BOI#5'!$P126</f>
        <v>0</v>
      </c>
      <c r="AS17" s="46"/>
      <c r="AT17" s="47">
        <f t="shared" si="18"/>
        <v>0</v>
      </c>
      <c r="AU17" s="46">
        <f>'[2]BOI#5'!$Q126</f>
        <v>0</v>
      </c>
      <c r="AV17" s="46"/>
      <c r="AW17" s="47">
        <f t="shared" si="19"/>
        <v>0</v>
      </c>
      <c r="AX17" s="46">
        <f>'[2]BOI#5'!$R126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VLOOKUP($B17,Test!$A$69:$I$122,3,0)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'[2]BOI#5'!$D127</f>
        <v>29059</v>
      </c>
      <c r="F18" s="46">
        <v>35396.97</v>
      </c>
      <c r="G18" s="47">
        <f t="shared" si="30"/>
        <v>-6337.9700000000012</v>
      </c>
      <c r="H18" s="46">
        <f>'[2]BOI#5'!$E127</f>
        <v>21648</v>
      </c>
      <c r="I18" s="46">
        <v>48338.61</v>
      </c>
      <c r="J18" s="47">
        <f t="shared" si="31"/>
        <v>-26690.61</v>
      </c>
      <c r="K18" s="46">
        <f>'[2]BOI#5'!$F127</f>
        <v>24898</v>
      </c>
      <c r="L18" s="46">
        <v>42807.83</v>
      </c>
      <c r="M18" s="48">
        <f t="shared" si="32"/>
        <v>-17909.830000000002</v>
      </c>
      <c r="N18" s="190">
        <f t="shared" si="33"/>
        <v>75605</v>
      </c>
      <c r="O18" s="129">
        <f t="shared" si="33"/>
        <v>126543.41</v>
      </c>
      <c r="P18" s="61">
        <f t="shared" si="34"/>
        <v>-50938.41</v>
      </c>
      <c r="Q18" s="46">
        <f>'[2]BOI#5'!$H127</f>
        <v>26625</v>
      </c>
      <c r="R18" s="46">
        <v>41766.93</v>
      </c>
      <c r="S18" s="47">
        <f t="shared" si="35"/>
        <v>-15141.93</v>
      </c>
      <c r="T18" s="46">
        <f>'[2]BOI#5'!$I127</f>
        <v>26625</v>
      </c>
      <c r="U18" s="46"/>
      <c r="V18" s="47">
        <f t="shared" si="36"/>
        <v>26625</v>
      </c>
      <c r="W18" s="46">
        <f>'[2]BOI#5'!$J127</f>
        <v>22729</v>
      </c>
      <c r="X18" s="46"/>
      <c r="Y18" s="48">
        <f t="shared" si="37"/>
        <v>22729</v>
      </c>
      <c r="Z18" s="190">
        <f t="shared" si="38"/>
        <v>75979</v>
      </c>
      <c r="AA18" s="200">
        <f t="shared" si="38"/>
        <v>41766.93</v>
      </c>
      <c r="AB18" s="61">
        <f t="shared" si="39"/>
        <v>34212.07</v>
      </c>
      <c r="AC18" s="204">
        <f t="shared" si="40"/>
        <v>151584</v>
      </c>
      <c r="AD18" s="133">
        <f t="shared" si="40"/>
        <v>168310.34</v>
      </c>
      <c r="AE18" s="311">
        <f t="shared" si="41"/>
        <v>-16726.339999999997</v>
      </c>
      <c r="AF18" s="297">
        <f>'[2]BOI#5'!$L127</f>
        <v>22398</v>
      </c>
      <c r="AG18" s="46"/>
      <c r="AH18" s="50">
        <f t="shared" si="13"/>
        <v>22398</v>
      </c>
      <c r="AI18" s="46">
        <f>'[2]BOI#5'!$M127</f>
        <v>22382</v>
      </c>
      <c r="AJ18" s="46"/>
      <c r="AK18" s="50">
        <f t="shared" si="14"/>
        <v>22382</v>
      </c>
      <c r="AL18" s="46">
        <f>'[2]BOI#5'!$N127</f>
        <v>16458</v>
      </c>
      <c r="AM18" s="46"/>
      <c r="AN18" s="48">
        <f t="shared" si="15"/>
        <v>16458</v>
      </c>
      <c r="AO18" s="190">
        <f t="shared" si="16"/>
        <v>61238</v>
      </c>
      <c r="AP18" s="129">
        <f t="shared" si="16"/>
        <v>0</v>
      </c>
      <c r="AQ18" s="61">
        <f t="shared" si="17"/>
        <v>61238</v>
      </c>
      <c r="AR18" s="46">
        <f>'[2]BOI#5'!$P127</f>
        <v>23184</v>
      </c>
      <c r="AS18" s="46"/>
      <c r="AT18" s="47">
        <f t="shared" si="18"/>
        <v>23184</v>
      </c>
      <c r="AU18" s="46">
        <f>'[2]BOI#5'!$Q127</f>
        <v>23184</v>
      </c>
      <c r="AV18" s="46"/>
      <c r="AW18" s="47">
        <f t="shared" si="19"/>
        <v>23184</v>
      </c>
      <c r="AX18" s="46">
        <f>'[2]BOI#5'!$R127</f>
        <v>19519</v>
      </c>
      <c r="AY18" s="46"/>
      <c r="AZ18" s="50">
        <f t="shared" si="20"/>
        <v>19519</v>
      </c>
      <c r="BA18" s="190">
        <f t="shared" si="21"/>
        <v>65887</v>
      </c>
      <c r="BB18" s="200">
        <f t="shared" si="22"/>
        <v>0</v>
      </c>
      <c r="BC18" s="222">
        <f t="shared" si="23"/>
        <v>65887</v>
      </c>
      <c r="BD18" s="204">
        <f t="shared" si="24"/>
        <v>127125</v>
      </c>
      <c r="BE18" s="217">
        <f t="shared" si="25"/>
        <v>0</v>
      </c>
      <c r="BF18" s="225">
        <f t="shared" si="26"/>
        <v>127125</v>
      </c>
      <c r="BG18" s="204">
        <f t="shared" si="27"/>
        <v>278709</v>
      </c>
      <c r="BH18" s="133">
        <f t="shared" si="28"/>
        <v>168310.34</v>
      </c>
      <c r="BI18" s="225">
        <f t="shared" si="29"/>
        <v>110398.66</v>
      </c>
      <c r="BJ18" s="290"/>
      <c r="BK18" s="45">
        <f>VLOOKUP($B18,Test!$A$69:$I$122,3,0)</f>
        <v>37891.620000000003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'[2]BOI#5'!$D128</f>
        <v>74238.64</v>
      </c>
      <c r="F19" s="46">
        <v>150237.1</v>
      </c>
      <c r="G19" s="47">
        <f t="shared" si="30"/>
        <v>-75998.460000000006</v>
      </c>
      <c r="H19" s="46">
        <f>'[2]BOI#5'!$E128</f>
        <v>43738.98</v>
      </c>
      <c r="I19" s="46">
        <v>47439.23</v>
      </c>
      <c r="J19" s="47">
        <f t="shared" si="31"/>
        <v>-3700.25</v>
      </c>
      <c r="K19" s="46">
        <f>'[2]BOI#5'!$F128</f>
        <v>56029.07</v>
      </c>
      <c r="L19" s="46">
        <v>87065.69</v>
      </c>
      <c r="M19" s="48">
        <f t="shared" si="32"/>
        <v>-31036.620000000003</v>
      </c>
      <c r="N19" s="190">
        <f t="shared" si="33"/>
        <v>174006.69</v>
      </c>
      <c r="O19" s="129">
        <f t="shared" si="33"/>
        <v>284742.02</v>
      </c>
      <c r="P19" s="61">
        <f t="shared" si="34"/>
        <v>-110735.33000000002</v>
      </c>
      <c r="Q19" s="46">
        <f>'[2]BOI#5'!$H128</f>
        <v>65270.27</v>
      </c>
      <c r="R19" s="46">
        <v>67550.399999999994</v>
      </c>
      <c r="S19" s="47">
        <f t="shared" si="35"/>
        <v>-2280.1299999999974</v>
      </c>
      <c r="T19" s="46">
        <f>'[2]BOI#5'!$I128</f>
        <v>64324.32</v>
      </c>
      <c r="U19" s="46"/>
      <c r="V19" s="47">
        <f t="shared" si="36"/>
        <v>64324.32</v>
      </c>
      <c r="W19" s="46">
        <f>'[2]BOI#5'!$J128</f>
        <v>65808.509999999995</v>
      </c>
      <c r="X19" s="46"/>
      <c r="Y19" s="48">
        <f t="shared" si="37"/>
        <v>65808.509999999995</v>
      </c>
      <c r="Z19" s="190">
        <f t="shared" si="38"/>
        <v>195403.09999999998</v>
      </c>
      <c r="AA19" s="200">
        <f t="shared" si="38"/>
        <v>67550.399999999994</v>
      </c>
      <c r="AB19" s="61">
        <f t="shared" si="39"/>
        <v>127852.69999999998</v>
      </c>
      <c r="AC19" s="204">
        <f t="shared" si="40"/>
        <v>369409.79</v>
      </c>
      <c r="AD19" s="133">
        <f t="shared" si="40"/>
        <v>352292.42000000004</v>
      </c>
      <c r="AE19" s="311">
        <f t="shared" si="41"/>
        <v>17117.369999999937</v>
      </c>
      <c r="AF19" s="297">
        <f>'[2]BOI#5'!$L128</f>
        <v>60240.27</v>
      </c>
      <c r="AG19" s="46"/>
      <c r="AH19" s="50">
        <f t="shared" si="13"/>
        <v>60240.27</v>
      </c>
      <c r="AI19" s="46">
        <f>'[2]BOI#5'!$M128</f>
        <v>63572.08</v>
      </c>
      <c r="AJ19" s="46"/>
      <c r="AK19" s="50">
        <f t="shared" si="14"/>
        <v>63572.08</v>
      </c>
      <c r="AL19" s="46">
        <f>'[2]BOI#5'!$N128</f>
        <v>41631.019999999997</v>
      </c>
      <c r="AM19" s="46"/>
      <c r="AN19" s="48">
        <f t="shared" si="15"/>
        <v>41631.019999999997</v>
      </c>
      <c r="AO19" s="190">
        <f t="shared" si="16"/>
        <v>165443.37</v>
      </c>
      <c r="AP19" s="129">
        <f t="shared" si="16"/>
        <v>0</v>
      </c>
      <c r="AQ19" s="61">
        <f t="shared" si="17"/>
        <v>165443.37</v>
      </c>
      <c r="AR19" s="46">
        <f>'[2]BOI#5'!$P128</f>
        <v>138610.10999999999</v>
      </c>
      <c r="AS19" s="46"/>
      <c r="AT19" s="47">
        <f t="shared" si="18"/>
        <v>138610.10999999999</v>
      </c>
      <c r="AU19" s="46">
        <f>'[2]BOI#5'!$Q128</f>
        <v>58641.57</v>
      </c>
      <c r="AV19" s="46"/>
      <c r="AW19" s="47">
        <f t="shared" si="19"/>
        <v>58641.57</v>
      </c>
      <c r="AX19" s="46">
        <f>'[2]BOI#5'!$R128</f>
        <v>44055.839999999997</v>
      </c>
      <c r="AY19" s="46"/>
      <c r="AZ19" s="50">
        <f t="shared" si="20"/>
        <v>44055.839999999997</v>
      </c>
      <c r="BA19" s="190">
        <f t="shared" si="21"/>
        <v>241307.51999999999</v>
      </c>
      <c r="BB19" s="200">
        <f t="shared" si="22"/>
        <v>0</v>
      </c>
      <c r="BC19" s="222">
        <f t="shared" si="23"/>
        <v>241307.51999999999</v>
      </c>
      <c r="BD19" s="204">
        <f t="shared" si="24"/>
        <v>406750.89</v>
      </c>
      <c r="BE19" s="217">
        <f t="shared" si="25"/>
        <v>0</v>
      </c>
      <c r="BF19" s="225">
        <f t="shared" si="26"/>
        <v>406750.89</v>
      </c>
      <c r="BG19" s="204">
        <f t="shared" si="27"/>
        <v>776160.67999999993</v>
      </c>
      <c r="BH19" s="133">
        <f t="shared" si="28"/>
        <v>352292.42000000004</v>
      </c>
      <c r="BI19" s="225">
        <f t="shared" si="29"/>
        <v>423868.25999999989</v>
      </c>
      <c r="BJ19" s="290"/>
      <c r="BK19" s="45">
        <f>VLOOKUP($B19,Test!$A$69:$I$122,3,0)</f>
        <v>117397.72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'[2]BOI#5'!$D129</f>
        <v>0</v>
      </c>
      <c r="F20" s="46">
        <v>0</v>
      </c>
      <c r="G20" s="47">
        <f t="shared" si="30"/>
        <v>0</v>
      </c>
      <c r="H20" s="46">
        <f>'[2]BOI#5'!$E129</f>
        <v>0</v>
      </c>
      <c r="I20" s="46">
        <v>0</v>
      </c>
      <c r="J20" s="47">
        <f t="shared" si="31"/>
        <v>0</v>
      </c>
      <c r="K20" s="46">
        <f>'[2]BOI#5'!$F129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'[2]BOI#5'!$H129</f>
        <v>0</v>
      </c>
      <c r="R20" s="46">
        <v>0</v>
      </c>
      <c r="S20" s="47">
        <f t="shared" si="35"/>
        <v>0</v>
      </c>
      <c r="T20" s="46">
        <f>'[2]BOI#5'!$I129</f>
        <v>0</v>
      </c>
      <c r="U20" s="46"/>
      <c r="V20" s="47">
        <f t="shared" si="36"/>
        <v>0</v>
      </c>
      <c r="W20" s="46">
        <f>'[2]BOI#5'!$J129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'[2]BOI#5'!$L129</f>
        <v>0</v>
      </c>
      <c r="AG20" s="46"/>
      <c r="AH20" s="50">
        <f t="shared" si="13"/>
        <v>0</v>
      </c>
      <c r="AI20" s="46">
        <f>'[2]BOI#5'!$M129</f>
        <v>0</v>
      </c>
      <c r="AJ20" s="46"/>
      <c r="AK20" s="50">
        <f t="shared" si="14"/>
        <v>0</v>
      </c>
      <c r="AL20" s="46">
        <f>'[2]BOI#5'!$N129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'[2]BOI#5'!$P129</f>
        <v>0</v>
      </c>
      <c r="AS20" s="46"/>
      <c r="AT20" s="47">
        <f t="shared" si="18"/>
        <v>0</v>
      </c>
      <c r="AU20" s="46">
        <f>'[2]BOI#5'!$Q129</f>
        <v>0</v>
      </c>
      <c r="AV20" s="46"/>
      <c r="AW20" s="47">
        <f t="shared" si="19"/>
        <v>0</v>
      </c>
      <c r="AX20" s="46">
        <f>'[2]BOI#5'!$R129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VLOOKUP($B20,Test!$A$69:$I$122,3,0)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'[2]BOI#5'!$D130</f>
        <v>0</v>
      </c>
      <c r="F21" s="46"/>
      <c r="G21" s="47">
        <f t="shared" si="30"/>
        <v>0</v>
      </c>
      <c r="H21" s="46">
        <f>'[2]BOI#5'!$E130</f>
        <v>0</v>
      </c>
      <c r="I21" s="46"/>
      <c r="J21" s="47">
        <f t="shared" si="31"/>
        <v>0</v>
      </c>
      <c r="K21" s="46">
        <f>'[2]BOI#5'!$F130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'[2]BOI#5'!$H130</f>
        <v>0</v>
      </c>
      <c r="R21" s="46"/>
      <c r="S21" s="47">
        <f t="shared" si="35"/>
        <v>0</v>
      </c>
      <c r="T21" s="46">
        <f>'[2]BOI#5'!$I130</f>
        <v>0</v>
      </c>
      <c r="U21" s="46"/>
      <c r="V21" s="47">
        <f t="shared" si="36"/>
        <v>0</v>
      </c>
      <c r="W21" s="46">
        <f>'[2]BOI#5'!$J130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'[2]BOI#5'!$L130</f>
        <v>0</v>
      </c>
      <c r="AG21" s="46"/>
      <c r="AH21" s="50">
        <f t="shared" si="13"/>
        <v>0</v>
      </c>
      <c r="AI21" s="46">
        <f>'[2]BOI#5'!$M130</f>
        <v>0</v>
      </c>
      <c r="AJ21" s="46"/>
      <c r="AK21" s="50">
        <f t="shared" si="14"/>
        <v>0</v>
      </c>
      <c r="AL21" s="46">
        <f>'[2]BOI#5'!$N130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'[2]BOI#5'!$P130</f>
        <v>0</v>
      </c>
      <c r="AS21" s="46"/>
      <c r="AT21" s="47">
        <f t="shared" si="18"/>
        <v>0</v>
      </c>
      <c r="AU21" s="46">
        <f>'[2]BOI#5'!$Q130</f>
        <v>0</v>
      </c>
      <c r="AV21" s="46"/>
      <c r="AW21" s="47">
        <f t="shared" si="19"/>
        <v>0</v>
      </c>
      <c r="AX21" s="46">
        <f>'[2]BOI#5'!$R130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VLOOKUP($B21,Test!$A$69:$I$122,3,0)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'[2]BOI#5'!$D131</f>
        <v>0</v>
      </c>
      <c r="F22" s="46"/>
      <c r="G22" s="47">
        <f t="shared" si="30"/>
        <v>0</v>
      </c>
      <c r="H22" s="46">
        <f>'[2]BOI#5'!$E131</f>
        <v>0</v>
      </c>
      <c r="I22" s="46"/>
      <c r="J22" s="47">
        <f t="shared" si="31"/>
        <v>0</v>
      </c>
      <c r="K22" s="46">
        <f>'[2]BOI#5'!$F131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'[2]BOI#5'!$H131</f>
        <v>0</v>
      </c>
      <c r="R22" s="46"/>
      <c r="S22" s="47">
        <f t="shared" si="35"/>
        <v>0</v>
      </c>
      <c r="T22" s="46">
        <f>'[2]BOI#5'!$I131</f>
        <v>0</v>
      </c>
      <c r="U22" s="46"/>
      <c r="V22" s="47">
        <f t="shared" si="36"/>
        <v>0</v>
      </c>
      <c r="W22" s="46">
        <f>'[2]BOI#5'!$J131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'[2]BOI#5'!$L131</f>
        <v>0</v>
      </c>
      <c r="AG22" s="46"/>
      <c r="AH22" s="50">
        <f t="shared" si="13"/>
        <v>0</v>
      </c>
      <c r="AI22" s="46">
        <f>'[2]BOI#5'!$M131</f>
        <v>0</v>
      </c>
      <c r="AJ22" s="46"/>
      <c r="AK22" s="50">
        <f t="shared" si="14"/>
        <v>0</v>
      </c>
      <c r="AL22" s="46">
        <f>'[2]BOI#5'!$N131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'[2]BOI#5'!$P131</f>
        <v>0</v>
      </c>
      <c r="AS22" s="46"/>
      <c r="AT22" s="47">
        <f t="shared" si="18"/>
        <v>0</v>
      </c>
      <c r="AU22" s="46">
        <f>'[2]BOI#5'!$Q131</f>
        <v>0</v>
      </c>
      <c r="AV22" s="46"/>
      <c r="AW22" s="47">
        <f t="shared" si="19"/>
        <v>0</v>
      </c>
      <c r="AX22" s="46">
        <f>'[2]BOI#5'!$R131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VLOOKUP($B22,Test!$A$69:$I$122,3,0)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'[2]BOI#5'!$D132</f>
        <v>94640.23</v>
      </c>
      <c r="F23" s="46">
        <v>81951.88</v>
      </c>
      <c r="G23" s="47">
        <f>+E23-F23</f>
        <v>12688.349999999991</v>
      </c>
      <c r="H23" s="46">
        <f>'[2]BOI#5'!$E132</f>
        <v>73811.91</v>
      </c>
      <c r="I23" s="46">
        <v>111181.53</v>
      </c>
      <c r="J23" s="47">
        <f t="shared" si="31"/>
        <v>-37369.619999999995</v>
      </c>
      <c r="K23" s="46">
        <f>'[2]BOI#5'!$F132</f>
        <v>78833.63</v>
      </c>
      <c r="L23" s="46">
        <v>185517.23</v>
      </c>
      <c r="M23" s="48">
        <f t="shared" si="32"/>
        <v>-106683.6</v>
      </c>
      <c r="N23" s="190">
        <f t="shared" si="33"/>
        <v>247285.77000000002</v>
      </c>
      <c r="O23" s="129">
        <f t="shared" si="33"/>
        <v>378650.64</v>
      </c>
      <c r="P23" s="61">
        <f t="shared" si="34"/>
        <v>-131364.87</v>
      </c>
      <c r="Q23" s="46">
        <f>'[2]BOI#5'!$H132</f>
        <v>77567.570000000007</v>
      </c>
      <c r="R23" s="46">
        <v>209504.43</v>
      </c>
      <c r="S23" s="47">
        <f t="shared" si="35"/>
        <v>-131936.85999999999</v>
      </c>
      <c r="T23" s="46">
        <f>'[2]BOI#5'!$I132</f>
        <v>77884.05</v>
      </c>
      <c r="U23" s="46"/>
      <c r="V23" s="47">
        <f t="shared" si="36"/>
        <v>77884.05</v>
      </c>
      <c r="W23" s="46">
        <f>'[2]BOI#5'!$J132</f>
        <v>80297.87</v>
      </c>
      <c r="X23" s="46"/>
      <c r="Y23" s="48">
        <f t="shared" si="37"/>
        <v>80297.87</v>
      </c>
      <c r="Z23" s="190">
        <f t="shared" si="38"/>
        <v>235749.49</v>
      </c>
      <c r="AA23" s="200">
        <f t="shared" si="38"/>
        <v>209504.43</v>
      </c>
      <c r="AB23" s="61">
        <f t="shared" si="39"/>
        <v>26245.059999999998</v>
      </c>
      <c r="AC23" s="204">
        <f t="shared" si="40"/>
        <v>483035.26</v>
      </c>
      <c r="AD23" s="133">
        <f t="shared" si="40"/>
        <v>588155.07000000007</v>
      </c>
      <c r="AE23" s="311">
        <f t="shared" si="41"/>
        <v>-105119.81000000006</v>
      </c>
      <c r="AF23" s="297">
        <f>'[2]BOI#5'!$L132</f>
        <v>68302.06</v>
      </c>
      <c r="AG23" s="46"/>
      <c r="AH23" s="50">
        <f t="shared" si="13"/>
        <v>68302.06</v>
      </c>
      <c r="AI23" s="46">
        <f>'[2]BOI#5'!$M132</f>
        <v>68302.06</v>
      </c>
      <c r="AJ23" s="46"/>
      <c r="AK23" s="50">
        <f t="shared" si="14"/>
        <v>68302.06</v>
      </c>
      <c r="AL23" s="46">
        <f>'[2]BOI#5'!$N132</f>
        <v>60289.599999999999</v>
      </c>
      <c r="AM23" s="46"/>
      <c r="AN23" s="48">
        <f t="shared" si="15"/>
        <v>60289.599999999999</v>
      </c>
      <c r="AO23" s="190">
        <f t="shared" si="16"/>
        <v>196893.72</v>
      </c>
      <c r="AP23" s="129">
        <f t="shared" si="16"/>
        <v>0</v>
      </c>
      <c r="AQ23" s="61">
        <f t="shared" si="17"/>
        <v>196893.72</v>
      </c>
      <c r="AR23" s="46">
        <f>'[2]BOI#5'!$P132</f>
        <v>69653.929999999993</v>
      </c>
      <c r="AS23" s="46"/>
      <c r="AT23" s="47">
        <f t="shared" si="18"/>
        <v>69653.929999999993</v>
      </c>
      <c r="AU23" s="46">
        <f>'[2]BOI#5'!$Q132</f>
        <v>69653.929999999993</v>
      </c>
      <c r="AV23" s="46"/>
      <c r="AW23" s="47">
        <f t="shared" si="19"/>
        <v>69653.929999999993</v>
      </c>
      <c r="AX23" s="46">
        <f>'[2]BOI#5'!$R132</f>
        <v>64101.52</v>
      </c>
      <c r="AY23" s="46"/>
      <c r="AZ23" s="50">
        <f t="shared" si="20"/>
        <v>64101.52</v>
      </c>
      <c r="BA23" s="190">
        <f t="shared" si="21"/>
        <v>203409.37999999998</v>
      </c>
      <c r="BB23" s="200">
        <f t="shared" si="22"/>
        <v>0</v>
      </c>
      <c r="BC23" s="222">
        <f t="shared" si="23"/>
        <v>203409.37999999998</v>
      </c>
      <c r="BD23" s="204">
        <f t="shared" si="24"/>
        <v>400303.10000000003</v>
      </c>
      <c r="BE23" s="217">
        <f t="shared" si="25"/>
        <v>0</v>
      </c>
      <c r="BF23" s="225">
        <f t="shared" si="26"/>
        <v>400303.10000000003</v>
      </c>
      <c r="BG23" s="204">
        <f t="shared" si="27"/>
        <v>883338.3600000001</v>
      </c>
      <c r="BH23" s="133">
        <f t="shared" si="28"/>
        <v>588155.07000000007</v>
      </c>
      <c r="BI23" s="225">
        <f t="shared" si="29"/>
        <v>295183.29000000004</v>
      </c>
      <c r="BJ23" s="290"/>
      <c r="BK23" s="45">
        <f>VLOOKUP($B23,Test!$A$69:$I$122,3,0)</f>
        <v>72534.87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'[2]BOI#5'!$D133</f>
        <v>0</v>
      </c>
      <c r="F24" s="46"/>
      <c r="G24" s="47">
        <f t="shared" ref="G24:G52" si="43">+E24-F24</f>
        <v>0</v>
      </c>
      <c r="H24" s="46">
        <f>'[2]BOI#5'!$E133</f>
        <v>0</v>
      </c>
      <c r="I24" s="46"/>
      <c r="J24" s="47">
        <f t="shared" si="31"/>
        <v>0</v>
      </c>
      <c r="K24" s="46">
        <f>'[2]BOI#5'!$F133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'[2]BOI#5'!$H133</f>
        <v>0</v>
      </c>
      <c r="R24" s="46"/>
      <c r="S24" s="47">
        <f t="shared" si="35"/>
        <v>0</v>
      </c>
      <c r="T24" s="46">
        <f>'[2]BOI#5'!$I133</f>
        <v>0</v>
      </c>
      <c r="U24" s="46"/>
      <c r="V24" s="47">
        <f t="shared" si="36"/>
        <v>0</v>
      </c>
      <c r="W24" s="46">
        <f>'[2]BOI#5'!$J133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'[2]BOI#5'!$L133</f>
        <v>0</v>
      </c>
      <c r="AG24" s="46"/>
      <c r="AH24" s="50">
        <f t="shared" si="13"/>
        <v>0</v>
      </c>
      <c r="AI24" s="46">
        <f>'[2]BOI#5'!$M133</f>
        <v>0</v>
      </c>
      <c r="AJ24" s="46"/>
      <c r="AK24" s="50">
        <f t="shared" si="14"/>
        <v>0</v>
      </c>
      <c r="AL24" s="46">
        <f>'[2]BOI#5'!$N133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'[2]BOI#5'!$P133</f>
        <v>0</v>
      </c>
      <c r="AS24" s="46"/>
      <c r="AT24" s="47">
        <f t="shared" si="18"/>
        <v>0</v>
      </c>
      <c r="AU24" s="46">
        <f>'[2]BOI#5'!$Q133</f>
        <v>0</v>
      </c>
      <c r="AV24" s="46"/>
      <c r="AW24" s="47">
        <f t="shared" si="19"/>
        <v>0</v>
      </c>
      <c r="AX24" s="46">
        <f>'[2]BOI#5'!$R133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VLOOKUP($B24,Test!$A$69:$I$122,3,0)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'[2]BOI#5'!$D134</f>
        <v>0</v>
      </c>
      <c r="F25" s="46"/>
      <c r="G25" s="47">
        <f t="shared" si="43"/>
        <v>0</v>
      </c>
      <c r="H25" s="46">
        <f>'[2]BOI#5'!$E134</f>
        <v>0</v>
      </c>
      <c r="I25" s="46"/>
      <c r="J25" s="47">
        <f t="shared" si="31"/>
        <v>0</v>
      </c>
      <c r="K25" s="46">
        <f>'[2]BOI#5'!$F134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'[2]BOI#5'!$H134</f>
        <v>0</v>
      </c>
      <c r="R25" s="46"/>
      <c r="S25" s="47">
        <f t="shared" si="35"/>
        <v>0</v>
      </c>
      <c r="T25" s="46">
        <f>'[2]BOI#5'!$I134</f>
        <v>0</v>
      </c>
      <c r="U25" s="46"/>
      <c r="V25" s="47">
        <f t="shared" si="36"/>
        <v>0</v>
      </c>
      <c r="W25" s="46">
        <f>'[2]BOI#5'!$J134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'[2]BOI#5'!$L134</f>
        <v>0</v>
      </c>
      <c r="AG25" s="46"/>
      <c r="AH25" s="50">
        <f t="shared" si="13"/>
        <v>0</v>
      </c>
      <c r="AI25" s="46">
        <f>'[2]BOI#5'!$M134</f>
        <v>0</v>
      </c>
      <c r="AJ25" s="46"/>
      <c r="AK25" s="50">
        <f t="shared" si="14"/>
        <v>0</v>
      </c>
      <c r="AL25" s="46">
        <f>'[2]BOI#5'!$N134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'[2]BOI#5'!$P134</f>
        <v>0</v>
      </c>
      <c r="AS25" s="46"/>
      <c r="AT25" s="47">
        <f t="shared" si="18"/>
        <v>0</v>
      </c>
      <c r="AU25" s="46">
        <f>'[2]BOI#5'!$Q134</f>
        <v>0</v>
      </c>
      <c r="AV25" s="46"/>
      <c r="AW25" s="47">
        <f t="shared" si="19"/>
        <v>0</v>
      </c>
      <c r="AX25" s="46">
        <f>'[2]BOI#5'!$R134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VLOOKUP($B25,Test!$A$69:$I$122,3,0)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'[2]BOI#5'!$D135</f>
        <v>0</v>
      </c>
      <c r="F26" s="46"/>
      <c r="G26" s="47">
        <f t="shared" si="43"/>
        <v>0</v>
      </c>
      <c r="H26" s="46">
        <f>'[2]BOI#5'!$E135</f>
        <v>0</v>
      </c>
      <c r="I26" s="46"/>
      <c r="J26" s="47">
        <f t="shared" si="31"/>
        <v>0</v>
      </c>
      <c r="K26" s="46">
        <f>'[2]BOI#5'!$F135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'[2]BOI#5'!$H135</f>
        <v>0</v>
      </c>
      <c r="R26" s="46"/>
      <c r="S26" s="47">
        <f t="shared" si="35"/>
        <v>0</v>
      </c>
      <c r="T26" s="46">
        <f>'[2]BOI#5'!$I135</f>
        <v>0</v>
      </c>
      <c r="U26" s="46"/>
      <c r="V26" s="47">
        <f t="shared" si="36"/>
        <v>0</v>
      </c>
      <c r="W26" s="46">
        <f>'[2]BOI#5'!$J135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'[2]BOI#5'!$L135</f>
        <v>0</v>
      </c>
      <c r="AG26" s="46"/>
      <c r="AH26" s="50">
        <f t="shared" si="13"/>
        <v>0</v>
      </c>
      <c r="AI26" s="46">
        <f>'[2]BOI#5'!$M135</f>
        <v>0</v>
      </c>
      <c r="AJ26" s="46"/>
      <c r="AK26" s="50">
        <f t="shared" si="14"/>
        <v>0</v>
      </c>
      <c r="AL26" s="46">
        <f>'[2]BOI#5'!$N135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'[2]BOI#5'!$P135</f>
        <v>0</v>
      </c>
      <c r="AS26" s="46"/>
      <c r="AT26" s="47">
        <f t="shared" si="18"/>
        <v>0</v>
      </c>
      <c r="AU26" s="46">
        <f>'[2]BOI#5'!$Q135</f>
        <v>0</v>
      </c>
      <c r="AV26" s="46"/>
      <c r="AW26" s="47">
        <f t="shared" si="19"/>
        <v>0</v>
      </c>
      <c r="AX26" s="46">
        <f>'[2]BOI#5'!$R135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VLOOKUP($B26,Test!$A$69:$I$122,3,0)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'[2]BOI#5'!$D136</f>
        <v>0</v>
      </c>
      <c r="F27" s="46"/>
      <c r="G27" s="47">
        <f t="shared" si="43"/>
        <v>0</v>
      </c>
      <c r="H27" s="46">
        <f>'[2]BOI#5'!$E136</f>
        <v>0</v>
      </c>
      <c r="I27" s="46"/>
      <c r="J27" s="47">
        <f t="shared" si="31"/>
        <v>0</v>
      </c>
      <c r="K27" s="46">
        <f>'[2]BOI#5'!$F136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'[2]BOI#5'!$H136</f>
        <v>0</v>
      </c>
      <c r="R27" s="46"/>
      <c r="S27" s="47">
        <f t="shared" si="35"/>
        <v>0</v>
      </c>
      <c r="T27" s="46">
        <f>'[2]BOI#5'!$I136</f>
        <v>0</v>
      </c>
      <c r="U27" s="46"/>
      <c r="V27" s="47">
        <f t="shared" si="36"/>
        <v>0</v>
      </c>
      <c r="W27" s="46">
        <f>'[2]BOI#5'!$J136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'[2]BOI#5'!$L136</f>
        <v>0</v>
      </c>
      <c r="AG27" s="46"/>
      <c r="AH27" s="50">
        <f t="shared" si="13"/>
        <v>0</v>
      </c>
      <c r="AI27" s="46">
        <f>'[2]BOI#5'!$M136</f>
        <v>0</v>
      </c>
      <c r="AJ27" s="46"/>
      <c r="AK27" s="50">
        <f t="shared" si="14"/>
        <v>0</v>
      </c>
      <c r="AL27" s="46">
        <f>'[2]BOI#5'!$N136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'[2]BOI#5'!$P136</f>
        <v>0</v>
      </c>
      <c r="AS27" s="46"/>
      <c r="AT27" s="47">
        <f t="shared" si="18"/>
        <v>0</v>
      </c>
      <c r="AU27" s="46">
        <f>'[2]BOI#5'!$Q136</f>
        <v>0</v>
      </c>
      <c r="AV27" s="46"/>
      <c r="AW27" s="47">
        <f t="shared" si="19"/>
        <v>0</v>
      </c>
      <c r="AX27" s="46">
        <f>'[2]BOI#5'!$R136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VLOOKUP($B27,Test!$A$69:$I$122,3,0)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'[2]BOI#5'!$D137</f>
        <v>0</v>
      </c>
      <c r="F28" s="46"/>
      <c r="G28" s="47">
        <f t="shared" si="43"/>
        <v>0</v>
      </c>
      <c r="H28" s="46">
        <f>'[2]BOI#5'!$E137</f>
        <v>0</v>
      </c>
      <c r="I28" s="46"/>
      <c r="J28" s="47">
        <f t="shared" si="31"/>
        <v>0</v>
      </c>
      <c r="K28" s="46">
        <f>'[2]BOI#5'!$F137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'[2]BOI#5'!$H137</f>
        <v>0</v>
      </c>
      <c r="R28" s="46"/>
      <c r="S28" s="47">
        <f t="shared" si="35"/>
        <v>0</v>
      </c>
      <c r="T28" s="46">
        <f>'[2]BOI#5'!$I137</f>
        <v>0</v>
      </c>
      <c r="U28" s="46"/>
      <c r="V28" s="47">
        <f t="shared" si="36"/>
        <v>0</v>
      </c>
      <c r="W28" s="46">
        <f>'[2]BOI#5'!$J137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'[2]BOI#5'!$L137</f>
        <v>0</v>
      </c>
      <c r="AG28" s="46"/>
      <c r="AH28" s="50">
        <f t="shared" si="13"/>
        <v>0</v>
      </c>
      <c r="AI28" s="46">
        <f>'[2]BOI#5'!$M137</f>
        <v>0</v>
      </c>
      <c r="AJ28" s="46"/>
      <c r="AK28" s="50">
        <f t="shared" si="14"/>
        <v>0</v>
      </c>
      <c r="AL28" s="46">
        <f>'[2]BOI#5'!$N137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'[2]BOI#5'!$P137</f>
        <v>0</v>
      </c>
      <c r="AS28" s="46"/>
      <c r="AT28" s="47">
        <f t="shared" si="18"/>
        <v>0</v>
      </c>
      <c r="AU28" s="46">
        <f>'[2]BOI#5'!$Q137</f>
        <v>0</v>
      </c>
      <c r="AV28" s="46"/>
      <c r="AW28" s="47">
        <f t="shared" si="19"/>
        <v>0</v>
      </c>
      <c r="AX28" s="46">
        <f>'[2]BOI#5'!$R137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VLOOKUP($B28,Test!$A$69:$I$122,3,0)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'[2]BOI#5'!$D138</f>
        <v>0</v>
      </c>
      <c r="F29" s="46"/>
      <c r="G29" s="47">
        <f t="shared" si="43"/>
        <v>0</v>
      </c>
      <c r="H29" s="46">
        <f>'[2]BOI#5'!$E138</f>
        <v>0</v>
      </c>
      <c r="I29" s="46"/>
      <c r="J29" s="47">
        <f t="shared" si="31"/>
        <v>0</v>
      </c>
      <c r="K29" s="46">
        <f>'[2]BOI#5'!$F138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'[2]BOI#5'!$H138</f>
        <v>0</v>
      </c>
      <c r="R29" s="46"/>
      <c r="S29" s="47">
        <f t="shared" si="35"/>
        <v>0</v>
      </c>
      <c r="T29" s="46">
        <f>'[2]BOI#5'!$I138</f>
        <v>0</v>
      </c>
      <c r="U29" s="46"/>
      <c r="V29" s="47">
        <f t="shared" si="36"/>
        <v>0</v>
      </c>
      <c r="W29" s="46">
        <f>'[2]BOI#5'!$J138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'[2]BOI#5'!$L138</f>
        <v>0</v>
      </c>
      <c r="AG29" s="46"/>
      <c r="AH29" s="50">
        <f t="shared" si="13"/>
        <v>0</v>
      </c>
      <c r="AI29" s="46">
        <f>'[2]BOI#5'!$M138</f>
        <v>0</v>
      </c>
      <c r="AJ29" s="46"/>
      <c r="AK29" s="50">
        <f t="shared" si="14"/>
        <v>0</v>
      </c>
      <c r="AL29" s="46">
        <f>'[2]BOI#5'!$N138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'[2]BOI#5'!$P138</f>
        <v>0</v>
      </c>
      <c r="AS29" s="46"/>
      <c r="AT29" s="47">
        <f t="shared" si="18"/>
        <v>0</v>
      </c>
      <c r="AU29" s="46">
        <f>'[2]BOI#5'!$Q138</f>
        <v>0</v>
      </c>
      <c r="AV29" s="46"/>
      <c r="AW29" s="47">
        <f t="shared" si="19"/>
        <v>0</v>
      </c>
      <c r="AX29" s="46">
        <f>'[2]BOI#5'!$R138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VLOOKUP($B29,Test!$A$69:$I$122,3,0)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'[2]BOI#5'!$D139</f>
        <v>0</v>
      </c>
      <c r="F30" s="46"/>
      <c r="G30" s="47">
        <f t="shared" si="43"/>
        <v>0</v>
      </c>
      <c r="H30" s="46">
        <f>'[2]BOI#5'!$E139</f>
        <v>0</v>
      </c>
      <c r="I30" s="46"/>
      <c r="J30" s="47">
        <f t="shared" si="31"/>
        <v>0</v>
      </c>
      <c r="K30" s="46">
        <f>'[2]BOI#5'!$F139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'[2]BOI#5'!$H139</f>
        <v>0</v>
      </c>
      <c r="R30" s="46"/>
      <c r="S30" s="47">
        <f t="shared" si="35"/>
        <v>0</v>
      </c>
      <c r="T30" s="46">
        <f>'[2]BOI#5'!$I139</f>
        <v>0</v>
      </c>
      <c r="U30" s="46"/>
      <c r="V30" s="47">
        <f t="shared" si="36"/>
        <v>0</v>
      </c>
      <c r="W30" s="46">
        <f>'[2]BOI#5'!$J139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'[2]BOI#5'!$L139</f>
        <v>0</v>
      </c>
      <c r="AG30" s="46"/>
      <c r="AH30" s="50">
        <f t="shared" si="13"/>
        <v>0</v>
      </c>
      <c r="AI30" s="46">
        <f>'[2]BOI#5'!$M139</f>
        <v>0</v>
      </c>
      <c r="AJ30" s="46"/>
      <c r="AK30" s="50">
        <f t="shared" si="14"/>
        <v>0</v>
      </c>
      <c r="AL30" s="46">
        <f>'[2]BOI#5'!$N139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'[2]BOI#5'!$P139</f>
        <v>0</v>
      </c>
      <c r="AS30" s="46"/>
      <c r="AT30" s="47">
        <f t="shared" si="18"/>
        <v>0</v>
      </c>
      <c r="AU30" s="46">
        <f>'[2]BOI#5'!$Q139</f>
        <v>0</v>
      </c>
      <c r="AV30" s="46"/>
      <c r="AW30" s="47">
        <f t="shared" si="19"/>
        <v>0</v>
      </c>
      <c r="AX30" s="46">
        <f>'[2]BOI#5'!$R139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VLOOKUP($B30,Test!$A$69:$I$122,3,0)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'[2]BOI#5'!$D140</f>
        <v>15898</v>
      </c>
      <c r="F31" s="46">
        <v>9895.26</v>
      </c>
      <c r="G31" s="47">
        <f t="shared" si="43"/>
        <v>6002.74</v>
      </c>
      <c r="H31" s="46">
        <f>'[2]BOI#5'!$E140</f>
        <v>11955</v>
      </c>
      <c r="I31" s="46">
        <v>16821.96</v>
      </c>
      <c r="J31" s="47">
        <f t="shared" si="31"/>
        <v>-4866.9599999999991</v>
      </c>
      <c r="K31" s="46">
        <f>'[2]BOI#5'!$F140</f>
        <v>12745</v>
      </c>
      <c r="L31" s="46">
        <v>15283.16</v>
      </c>
      <c r="M31" s="48">
        <f t="shared" si="32"/>
        <v>-2538.16</v>
      </c>
      <c r="N31" s="190">
        <f t="shared" si="33"/>
        <v>40598</v>
      </c>
      <c r="O31" s="129">
        <f t="shared" si="33"/>
        <v>42000.380000000005</v>
      </c>
      <c r="P31" s="61">
        <f t="shared" si="34"/>
        <v>-1402.3800000000047</v>
      </c>
      <c r="Q31" s="46">
        <f>'[2]BOI#5'!$H140</f>
        <v>13982</v>
      </c>
      <c r="R31" s="46">
        <v>11568.2</v>
      </c>
      <c r="S31" s="47">
        <f t="shared" si="35"/>
        <v>2413.7999999999993</v>
      </c>
      <c r="T31" s="46">
        <f>'[2]BOI#5'!$I140</f>
        <v>13982</v>
      </c>
      <c r="U31" s="46"/>
      <c r="V31" s="47">
        <f t="shared" si="36"/>
        <v>13982</v>
      </c>
      <c r="W31" s="46">
        <f>'[2]BOI#5'!$J140</f>
        <v>11091</v>
      </c>
      <c r="X31" s="46"/>
      <c r="Y31" s="48">
        <f t="shared" si="37"/>
        <v>11091</v>
      </c>
      <c r="Z31" s="190">
        <f t="shared" si="38"/>
        <v>39055</v>
      </c>
      <c r="AA31" s="200">
        <f t="shared" si="38"/>
        <v>11568.2</v>
      </c>
      <c r="AB31" s="61">
        <f t="shared" si="39"/>
        <v>27486.799999999999</v>
      </c>
      <c r="AC31" s="204">
        <f t="shared" si="40"/>
        <v>79653</v>
      </c>
      <c r="AD31" s="133">
        <f t="shared" si="40"/>
        <v>53568.58</v>
      </c>
      <c r="AE31" s="311">
        <f t="shared" si="41"/>
        <v>26084.42</v>
      </c>
      <c r="AF31" s="297">
        <f>'[2]BOI#5'!$L140</f>
        <v>12258</v>
      </c>
      <c r="AG31" s="46"/>
      <c r="AH31" s="50">
        <f t="shared" si="13"/>
        <v>12258</v>
      </c>
      <c r="AI31" s="46">
        <f>'[2]BOI#5'!$M140</f>
        <v>12218</v>
      </c>
      <c r="AJ31" s="46"/>
      <c r="AK31" s="50">
        <f t="shared" si="14"/>
        <v>12218</v>
      </c>
      <c r="AL31" s="46">
        <f>'[2]BOI#5'!$N140</f>
        <v>8138</v>
      </c>
      <c r="AM31" s="46"/>
      <c r="AN31" s="48">
        <f t="shared" si="15"/>
        <v>8138</v>
      </c>
      <c r="AO31" s="190">
        <f t="shared" si="16"/>
        <v>32614</v>
      </c>
      <c r="AP31" s="129">
        <f t="shared" si="16"/>
        <v>0</v>
      </c>
      <c r="AQ31" s="61">
        <f t="shared" si="17"/>
        <v>32614</v>
      </c>
      <c r="AR31" s="46">
        <f>'[2]BOI#5'!$P140</f>
        <v>12321</v>
      </c>
      <c r="AS31" s="46"/>
      <c r="AT31" s="47">
        <f t="shared" si="18"/>
        <v>12321</v>
      </c>
      <c r="AU31" s="46">
        <f>'[2]BOI#5'!$Q140</f>
        <v>12321</v>
      </c>
      <c r="AV31" s="46"/>
      <c r="AW31" s="47">
        <f t="shared" si="19"/>
        <v>12321</v>
      </c>
      <c r="AX31" s="46">
        <f>'[2]BOI#5'!$R140</f>
        <v>10623</v>
      </c>
      <c r="AY31" s="46"/>
      <c r="AZ31" s="50">
        <f t="shared" si="20"/>
        <v>10623</v>
      </c>
      <c r="BA31" s="190">
        <f t="shared" si="21"/>
        <v>35265</v>
      </c>
      <c r="BB31" s="200">
        <f t="shared" si="22"/>
        <v>0</v>
      </c>
      <c r="BC31" s="222">
        <f t="shared" si="23"/>
        <v>35265</v>
      </c>
      <c r="BD31" s="204">
        <f t="shared" si="24"/>
        <v>67879</v>
      </c>
      <c r="BE31" s="217">
        <f t="shared" si="25"/>
        <v>0</v>
      </c>
      <c r="BF31" s="225">
        <f t="shared" si="26"/>
        <v>67879</v>
      </c>
      <c r="BG31" s="204">
        <f t="shared" si="27"/>
        <v>147532</v>
      </c>
      <c r="BH31" s="133">
        <f t="shared" si="28"/>
        <v>53568.58</v>
      </c>
      <c r="BI31" s="225">
        <f t="shared" si="29"/>
        <v>93963.42</v>
      </c>
      <c r="BJ31" s="290"/>
      <c r="BK31" s="45">
        <f>VLOOKUP($B31,Test!$A$69:$I$122,3,0)</f>
        <v>14435.44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'[2]BOI#5'!$D141</f>
        <v>448437.36</v>
      </c>
      <c r="F32" s="46">
        <v>640870.28</v>
      </c>
      <c r="G32" s="47">
        <f t="shared" si="43"/>
        <v>-192432.92000000004</v>
      </c>
      <c r="H32" s="46">
        <f>'[2]BOI#5'!$E141</f>
        <v>362828.53</v>
      </c>
      <c r="I32" s="46">
        <v>400654.05</v>
      </c>
      <c r="J32" s="47">
        <f t="shared" si="31"/>
        <v>-37825.51999999996</v>
      </c>
      <c r="K32" s="46">
        <f>'[2]BOI#5'!$F141</f>
        <v>411155.33999999997</v>
      </c>
      <c r="L32" s="46">
        <v>627273.18999999994</v>
      </c>
      <c r="M32" s="48">
        <f t="shared" si="32"/>
        <v>-216117.84999999998</v>
      </c>
      <c r="N32" s="190">
        <f t="shared" si="33"/>
        <v>1222421.23</v>
      </c>
      <c r="O32" s="129">
        <f t="shared" si="33"/>
        <v>1668797.52</v>
      </c>
      <c r="P32" s="61">
        <f t="shared" si="34"/>
        <v>-446376.29000000004</v>
      </c>
      <c r="Q32" s="46">
        <f>'[2]BOI#5'!$H141</f>
        <v>447989.19</v>
      </c>
      <c r="R32" s="46">
        <v>555934.34</v>
      </c>
      <c r="S32" s="47">
        <f t="shared" si="35"/>
        <v>-107945.14999999997</v>
      </c>
      <c r="T32" s="46">
        <f>'[2]BOI#5'!$I141</f>
        <v>430683.78</v>
      </c>
      <c r="U32" s="46"/>
      <c r="V32" s="47">
        <f t="shared" si="36"/>
        <v>430683.78</v>
      </c>
      <c r="W32" s="46">
        <f>'[2]BOI#5'!$J141</f>
        <v>382263.82999999996</v>
      </c>
      <c r="X32" s="46"/>
      <c r="Y32" s="48">
        <f t="shared" si="37"/>
        <v>382263.82999999996</v>
      </c>
      <c r="Z32" s="190">
        <f t="shared" si="38"/>
        <v>1260936.7999999998</v>
      </c>
      <c r="AA32" s="200">
        <f t="shared" si="38"/>
        <v>555934.34</v>
      </c>
      <c r="AB32" s="61">
        <f t="shared" si="39"/>
        <v>705002.45999999985</v>
      </c>
      <c r="AC32" s="204">
        <f t="shared" si="40"/>
        <v>2483358.0300000003</v>
      </c>
      <c r="AD32" s="133">
        <f t="shared" si="40"/>
        <v>2224731.86</v>
      </c>
      <c r="AE32" s="311">
        <f t="shared" si="41"/>
        <v>258626.17000000039</v>
      </c>
      <c r="AF32" s="297">
        <f>'[2]BOI#5'!$L141</f>
        <v>377991.3</v>
      </c>
      <c r="AG32" s="46"/>
      <c r="AH32" s="50">
        <f t="shared" si="13"/>
        <v>377991.3</v>
      </c>
      <c r="AI32" s="46">
        <f>'[2]BOI#5'!$M141</f>
        <v>406252.17000000004</v>
      </c>
      <c r="AJ32" s="46"/>
      <c r="AK32" s="50">
        <f t="shared" si="14"/>
        <v>406252.17000000004</v>
      </c>
      <c r="AL32" s="46">
        <f>'[2]BOI#5'!$N141</f>
        <v>291177.54000000004</v>
      </c>
      <c r="AM32" s="46"/>
      <c r="AN32" s="48">
        <f t="shared" si="15"/>
        <v>291177.54000000004</v>
      </c>
      <c r="AO32" s="190">
        <f t="shared" si="16"/>
        <v>1075421.01</v>
      </c>
      <c r="AP32" s="129">
        <f t="shared" si="16"/>
        <v>0</v>
      </c>
      <c r="AQ32" s="61">
        <f t="shared" si="17"/>
        <v>1075421.01</v>
      </c>
      <c r="AR32" s="46">
        <f>'[2]BOI#5'!$P141</f>
        <v>406565.83999999997</v>
      </c>
      <c r="AS32" s="46"/>
      <c r="AT32" s="47">
        <f t="shared" si="18"/>
        <v>406565.83999999997</v>
      </c>
      <c r="AU32" s="46">
        <f>'[2]BOI#5'!$Q141</f>
        <v>405460</v>
      </c>
      <c r="AV32" s="46"/>
      <c r="AW32" s="47">
        <f t="shared" si="19"/>
        <v>405460</v>
      </c>
      <c r="AX32" s="46">
        <f>'[2]BOI#5'!$R141</f>
        <v>318814.20999999996</v>
      </c>
      <c r="AY32" s="46"/>
      <c r="AZ32" s="50">
        <f t="shared" si="20"/>
        <v>318814.20999999996</v>
      </c>
      <c r="BA32" s="190">
        <f t="shared" si="21"/>
        <v>1130840.0499999998</v>
      </c>
      <c r="BB32" s="200">
        <f t="shared" si="22"/>
        <v>0</v>
      </c>
      <c r="BC32" s="222">
        <f t="shared" si="23"/>
        <v>1130840.0499999998</v>
      </c>
      <c r="BD32" s="204">
        <f t="shared" si="24"/>
        <v>2206261.06</v>
      </c>
      <c r="BE32" s="217">
        <f t="shared" si="25"/>
        <v>0</v>
      </c>
      <c r="BF32" s="225">
        <f t="shared" si="26"/>
        <v>2206261.06</v>
      </c>
      <c r="BG32" s="204">
        <f t="shared" si="27"/>
        <v>4689619.09</v>
      </c>
      <c r="BH32" s="133">
        <f t="shared" si="28"/>
        <v>2224731.86</v>
      </c>
      <c r="BI32" s="225">
        <f t="shared" si="29"/>
        <v>2464887.23</v>
      </c>
      <c r="BJ32" s="290"/>
      <c r="BK32" s="45">
        <f>VLOOKUP($B32,Test!$A$69:$I$122,3,0)</f>
        <v>725661.78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'[2]BOI#5'!$D142</f>
        <v>0</v>
      </c>
      <c r="F33" s="46"/>
      <c r="G33" s="47">
        <f t="shared" si="43"/>
        <v>0</v>
      </c>
      <c r="H33" s="46">
        <f>'[2]BOI#5'!$E142</f>
        <v>0</v>
      </c>
      <c r="I33" s="46"/>
      <c r="J33" s="47">
        <f t="shared" si="31"/>
        <v>0</v>
      </c>
      <c r="K33" s="46">
        <f>'[2]BOI#5'!$F142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'[2]BOI#5'!$H142</f>
        <v>0</v>
      </c>
      <c r="R33" s="46"/>
      <c r="S33" s="47">
        <f t="shared" si="35"/>
        <v>0</v>
      </c>
      <c r="T33" s="46">
        <f>'[2]BOI#5'!$I142</f>
        <v>0</v>
      </c>
      <c r="U33" s="46"/>
      <c r="V33" s="47">
        <f t="shared" si="36"/>
        <v>0</v>
      </c>
      <c r="W33" s="46">
        <f>'[2]BOI#5'!$J142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'[2]BOI#5'!$L142</f>
        <v>0</v>
      </c>
      <c r="AG33" s="46"/>
      <c r="AH33" s="50">
        <f t="shared" si="13"/>
        <v>0</v>
      </c>
      <c r="AI33" s="46">
        <f>'[2]BOI#5'!$M142</f>
        <v>0</v>
      </c>
      <c r="AJ33" s="46"/>
      <c r="AK33" s="50">
        <f t="shared" si="14"/>
        <v>0</v>
      </c>
      <c r="AL33" s="46">
        <f>'[2]BOI#5'!$N142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'[2]BOI#5'!$P142</f>
        <v>0</v>
      </c>
      <c r="AS33" s="46"/>
      <c r="AT33" s="47">
        <f t="shared" si="18"/>
        <v>0</v>
      </c>
      <c r="AU33" s="46">
        <f>'[2]BOI#5'!$Q142</f>
        <v>0</v>
      </c>
      <c r="AV33" s="46"/>
      <c r="AW33" s="47">
        <f t="shared" si="19"/>
        <v>0</v>
      </c>
      <c r="AX33" s="46">
        <f>'[2]BOI#5'!$R142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VLOOKUP($B33,Test!$A$69:$I$122,3,0)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'[2]BOI#5'!$D143</f>
        <v>0</v>
      </c>
      <c r="F34" s="46"/>
      <c r="G34" s="47">
        <f t="shared" si="43"/>
        <v>0</v>
      </c>
      <c r="H34" s="46">
        <f>'[2]BOI#5'!$E143</f>
        <v>0</v>
      </c>
      <c r="I34" s="46"/>
      <c r="J34" s="47">
        <f t="shared" si="31"/>
        <v>0</v>
      </c>
      <c r="K34" s="46">
        <f>'[2]BOI#5'!$F143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'[2]BOI#5'!$H143</f>
        <v>0</v>
      </c>
      <c r="R34" s="46"/>
      <c r="S34" s="47">
        <f t="shared" si="35"/>
        <v>0</v>
      </c>
      <c r="T34" s="46">
        <f>'[2]BOI#5'!$I143</f>
        <v>0</v>
      </c>
      <c r="U34" s="46"/>
      <c r="V34" s="47">
        <f t="shared" si="36"/>
        <v>0</v>
      </c>
      <c r="W34" s="46">
        <f>'[2]BOI#5'!$J143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'[2]BOI#5'!$L143</f>
        <v>0</v>
      </c>
      <c r="AG34" s="46"/>
      <c r="AH34" s="50">
        <f t="shared" si="13"/>
        <v>0</v>
      </c>
      <c r="AI34" s="46">
        <f>'[2]BOI#5'!$M143</f>
        <v>0</v>
      </c>
      <c r="AJ34" s="46"/>
      <c r="AK34" s="50">
        <f t="shared" si="14"/>
        <v>0</v>
      </c>
      <c r="AL34" s="46">
        <f>'[2]BOI#5'!$N143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'[2]BOI#5'!$P143</f>
        <v>0</v>
      </c>
      <c r="AS34" s="46"/>
      <c r="AT34" s="47">
        <f t="shared" si="18"/>
        <v>0</v>
      </c>
      <c r="AU34" s="46">
        <f>'[2]BOI#5'!$Q143</f>
        <v>0</v>
      </c>
      <c r="AV34" s="46"/>
      <c r="AW34" s="47">
        <f t="shared" si="19"/>
        <v>0</v>
      </c>
      <c r="AX34" s="46">
        <f>'[2]BOI#5'!$R143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VLOOKUP($B34,Test!$A$69:$I$122,3,0)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'[2]BOI#5'!$D144</f>
        <v>0</v>
      </c>
      <c r="F35" s="46"/>
      <c r="G35" s="47">
        <f t="shared" si="43"/>
        <v>0</v>
      </c>
      <c r="H35" s="46">
        <f>'[2]BOI#5'!$E144</f>
        <v>0</v>
      </c>
      <c r="I35" s="46"/>
      <c r="J35" s="47">
        <f t="shared" si="31"/>
        <v>0</v>
      </c>
      <c r="K35" s="46">
        <f>'[2]BOI#5'!$F144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'[2]BOI#5'!$H144</f>
        <v>0</v>
      </c>
      <c r="R35" s="46"/>
      <c r="S35" s="47">
        <f t="shared" si="35"/>
        <v>0</v>
      </c>
      <c r="T35" s="46">
        <f>'[2]BOI#5'!$I144</f>
        <v>0</v>
      </c>
      <c r="U35" s="46"/>
      <c r="V35" s="47">
        <f t="shared" si="36"/>
        <v>0</v>
      </c>
      <c r="W35" s="46">
        <f>'[2]BOI#5'!$J144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'[2]BOI#5'!$L144</f>
        <v>0</v>
      </c>
      <c r="AG35" s="46"/>
      <c r="AH35" s="50">
        <f t="shared" si="13"/>
        <v>0</v>
      </c>
      <c r="AI35" s="46">
        <f>'[2]BOI#5'!$M144</f>
        <v>0</v>
      </c>
      <c r="AJ35" s="46"/>
      <c r="AK35" s="50">
        <f t="shared" si="14"/>
        <v>0</v>
      </c>
      <c r="AL35" s="46">
        <f>'[2]BOI#5'!$N144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'[2]BOI#5'!$P144</f>
        <v>0</v>
      </c>
      <c r="AS35" s="46"/>
      <c r="AT35" s="47">
        <f t="shared" si="18"/>
        <v>0</v>
      </c>
      <c r="AU35" s="46">
        <f>'[2]BOI#5'!$Q144</f>
        <v>0</v>
      </c>
      <c r="AV35" s="46"/>
      <c r="AW35" s="47">
        <f t="shared" si="19"/>
        <v>0</v>
      </c>
      <c r="AX35" s="46">
        <f>'[2]BOI#5'!$R144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VLOOKUP($B35,Test!$A$69:$I$122,3,0)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'[2]BOI#5'!$D145</f>
        <v>0</v>
      </c>
      <c r="F36" s="46"/>
      <c r="G36" s="47">
        <f t="shared" si="43"/>
        <v>0</v>
      </c>
      <c r="H36" s="46">
        <f>'[2]BOI#5'!$E145</f>
        <v>0</v>
      </c>
      <c r="I36" s="46"/>
      <c r="J36" s="47">
        <f t="shared" si="31"/>
        <v>0</v>
      </c>
      <c r="K36" s="46">
        <f>'[2]BOI#5'!$F145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'[2]BOI#5'!$H145</f>
        <v>0</v>
      </c>
      <c r="R36" s="46"/>
      <c r="S36" s="47">
        <f t="shared" si="35"/>
        <v>0</v>
      </c>
      <c r="T36" s="46">
        <f>'[2]BOI#5'!$I145</f>
        <v>0</v>
      </c>
      <c r="U36" s="46"/>
      <c r="V36" s="47">
        <f t="shared" si="36"/>
        <v>0</v>
      </c>
      <c r="W36" s="46">
        <f>'[2]BOI#5'!$J145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'[2]BOI#5'!$L145</f>
        <v>0</v>
      </c>
      <c r="AG36" s="46"/>
      <c r="AH36" s="50">
        <f t="shared" si="13"/>
        <v>0</v>
      </c>
      <c r="AI36" s="46">
        <f>'[2]BOI#5'!$M145</f>
        <v>0</v>
      </c>
      <c r="AJ36" s="46"/>
      <c r="AK36" s="50">
        <f t="shared" si="14"/>
        <v>0</v>
      </c>
      <c r="AL36" s="46">
        <f>'[2]BOI#5'!$N145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'[2]BOI#5'!$P145</f>
        <v>0</v>
      </c>
      <c r="AS36" s="46"/>
      <c r="AT36" s="47">
        <f t="shared" si="18"/>
        <v>0</v>
      </c>
      <c r="AU36" s="46">
        <f>'[2]BOI#5'!$Q145</f>
        <v>0</v>
      </c>
      <c r="AV36" s="46"/>
      <c r="AW36" s="47">
        <f t="shared" si="19"/>
        <v>0</v>
      </c>
      <c r="AX36" s="46">
        <f>'[2]BOI#5'!$R145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VLOOKUP($B36,Test!$A$69:$I$122,3,0)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'[2]BOI#5'!$D146</f>
        <v>0</v>
      </c>
      <c r="F37" s="46"/>
      <c r="G37" s="47">
        <f t="shared" si="43"/>
        <v>0</v>
      </c>
      <c r="H37" s="46">
        <f>'[2]BOI#5'!$E146</f>
        <v>0</v>
      </c>
      <c r="I37" s="46"/>
      <c r="J37" s="47">
        <f t="shared" si="31"/>
        <v>0</v>
      </c>
      <c r="K37" s="46">
        <f>'[2]BOI#5'!$F146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'[2]BOI#5'!$H146</f>
        <v>0</v>
      </c>
      <c r="R37" s="46"/>
      <c r="S37" s="47">
        <f t="shared" si="35"/>
        <v>0</v>
      </c>
      <c r="T37" s="46">
        <f>'[2]BOI#5'!$I146</f>
        <v>0</v>
      </c>
      <c r="U37" s="46"/>
      <c r="V37" s="47">
        <f t="shared" si="36"/>
        <v>0</v>
      </c>
      <c r="W37" s="46">
        <f>'[2]BOI#5'!$J146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'[2]BOI#5'!$L146</f>
        <v>0</v>
      </c>
      <c r="AG37" s="46"/>
      <c r="AH37" s="50">
        <f t="shared" si="13"/>
        <v>0</v>
      </c>
      <c r="AI37" s="46">
        <f>'[2]BOI#5'!$M146</f>
        <v>0</v>
      </c>
      <c r="AJ37" s="46"/>
      <c r="AK37" s="50">
        <f t="shared" si="14"/>
        <v>0</v>
      </c>
      <c r="AL37" s="46">
        <f>'[2]BOI#5'!$N146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'[2]BOI#5'!$P146</f>
        <v>0</v>
      </c>
      <c r="AS37" s="46"/>
      <c r="AT37" s="47">
        <f t="shared" si="18"/>
        <v>0</v>
      </c>
      <c r="AU37" s="46">
        <f>'[2]BOI#5'!$Q146</f>
        <v>0</v>
      </c>
      <c r="AV37" s="46"/>
      <c r="AW37" s="47">
        <f t="shared" si="19"/>
        <v>0</v>
      </c>
      <c r="AX37" s="46">
        <f>'[2]BOI#5'!$R146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VLOOKUP($B37,Test!$A$69:$I$122,3,0)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'[2]BOI#5'!$D147</f>
        <v>0</v>
      </c>
      <c r="F38" s="46"/>
      <c r="G38" s="47">
        <f t="shared" si="43"/>
        <v>0</v>
      </c>
      <c r="H38" s="46">
        <f>'[2]BOI#5'!$E147</f>
        <v>0</v>
      </c>
      <c r="I38" s="46"/>
      <c r="J38" s="47">
        <f t="shared" si="31"/>
        <v>0</v>
      </c>
      <c r="K38" s="46">
        <f>'[2]BOI#5'!$F147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'[2]BOI#5'!$H147</f>
        <v>0</v>
      </c>
      <c r="R38" s="46"/>
      <c r="S38" s="47">
        <f t="shared" si="35"/>
        <v>0</v>
      </c>
      <c r="T38" s="46">
        <f>'[2]BOI#5'!$I147</f>
        <v>0</v>
      </c>
      <c r="U38" s="46"/>
      <c r="V38" s="47">
        <f t="shared" si="36"/>
        <v>0</v>
      </c>
      <c r="W38" s="46">
        <f>'[2]BOI#5'!$J147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'[2]BOI#5'!$L147</f>
        <v>0</v>
      </c>
      <c r="AG38" s="46"/>
      <c r="AH38" s="50">
        <f t="shared" si="13"/>
        <v>0</v>
      </c>
      <c r="AI38" s="46">
        <f>'[2]BOI#5'!$M147</f>
        <v>0</v>
      </c>
      <c r="AJ38" s="46"/>
      <c r="AK38" s="50">
        <f t="shared" si="14"/>
        <v>0</v>
      </c>
      <c r="AL38" s="46">
        <f>'[2]BOI#5'!$N147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'[2]BOI#5'!$P147</f>
        <v>0</v>
      </c>
      <c r="AS38" s="46"/>
      <c r="AT38" s="47">
        <f t="shared" si="18"/>
        <v>0</v>
      </c>
      <c r="AU38" s="46">
        <f>'[2]BOI#5'!$Q147</f>
        <v>0</v>
      </c>
      <c r="AV38" s="46"/>
      <c r="AW38" s="47">
        <f t="shared" si="19"/>
        <v>0</v>
      </c>
      <c r="AX38" s="46">
        <f>'[2]BOI#5'!$R147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VLOOKUP($B38,Test!$A$69:$I$122,3,0)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'[2]BOI#5'!$D148</f>
        <v>1477.88</v>
      </c>
      <c r="F39" s="46"/>
      <c r="G39" s="47">
        <f t="shared" si="43"/>
        <v>1477.88</v>
      </c>
      <c r="H39" s="46">
        <f>'[2]BOI#5'!$E148</f>
        <v>1147.3399999999999</v>
      </c>
      <c r="I39" s="46"/>
      <c r="J39" s="47">
        <f t="shared" si="31"/>
        <v>1147.3399999999999</v>
      </c>
      <c r="K39" s="46">
        <f>'[2]BOI#5'!$F148</f>
        <v>1119.0899999999999</v>
      </c>
      <c r="L39" s="46"/>
      <c r="M39" s="48">
        <f t="shared" si="32"/>
        <v>1119.0899999999999</v>
      </c>
      <c r="N39" s="190">
        <f t="shared" si="33"/>
        <v>3744.3100000000004</v>
      </c>
      <c r="O39" s="129">
        <f t="shared" si="33"/>
        <v>0</v>
      </c>
      <c r="P39" s="61">
        <f t="shared" si="34"/>
        <v>3744.3100000000004</v>
      </c>
      <c r="Q39" s="46">
        <f>'[2]BOI#5'!$H148</f>
        <v>1216.22</v>
      </c>
      <c r="R39" s="46"/>
      <c r="S39" s="47">
        <f t="shared" si="35"/>
        <v>1216.22</v>
      </c>
      <c r="T39" s="46">
        <f>'[2]BOI#5'!$I148</f>
        <v>1216.22</v>
      </c>
      <c r="U39" s="46"/>
      <c r="V39" s="47">
        <f t="shared" si="36"/>
        <v>1216.22</v>
      </c>
      <c r="W39" s="46">
        <f>'[2]BOI#5'!$J148</f>
        <v>1148.94</v>
      </c>
      <c r="X39" s="46"/>
      <c r="Y39" s="48">
        <f t="shared" si="37"/>
        <v>1148.94</v>
      </c>
      <c r="Z39" s="190">
        <f t="shared" si="38"/>
        <v>3581.38</v>
      </c>
      <c r="AA39" s="200">
        <f t="shared" si="38"/>
        <v>0</v>
      </c>
      <c r="AB39" s="61">
        <f t="shared" si="39"/>
        <v>3581.38</v>
      </c>
      <c r="AC39" s="204">
        <f t="shared" si="40"/>
        <v>7325.6900000000005</v>
      </c>
      <c r="AD39" s="133">
        <f t="shared" si="40"/>
        <v>0</v>
      </c>
      <c r="AE39" s="311">
        <f t="shared" si="41"/>
        <v>7325.6900000000005</v>
      </c>
      <c r="AF39" s="297">
        <f>'[2]BOI#5'!$L148</f>
        <v>1070.94</v>
      </c>
      <c r="AG39" s="46"/>
      <c r="AH39" s="50">
        <f t="shared" si="13"/>
        <v>1070.94</v>
      </c>
      <c r="AI39" s="46">
        <f>'[2]BOI#5'!$M148</f>
        <v>1070.94</v>
      </c>
      <c r="AJ39" s="46"/>
      <c r="AK39" s="50">
        <f t="shared" si="14"/>
        <v>1070.94</v>
      </c>
      <c r="AL39" s="46">
        <f>'[2]BOI#5'!$N148</f>
        <v>866.31</v>
      </c>
      <c r="AM39" s="46"/>
      <c r="AN39" s="48">
        <f t="shared" si="15"/>
        <v>866.31</v>
      </c>
      <c r="AO39" s="190">
        <f t="shared" si="16"/>
        <v>3008.19</v>
      </c>
      <c r="AP39" s="129">
        <f t="shared" si="16"/>
        <v>0</v>
      </c>
      <c r="AQ39" s="61">
        <f t="shared" si="17"/>
        <v>3008.19</v>
      </c>
      <c r="AR39" s="46">
        <f>'[2]BOI#5'!$P148</f>
        <v>1092.1300000000001</v>
      </c>
      <c r="AS39" s="46"/>
      <c r="AT39" s="47">
        <f t="shared" si="18"/>
        <v>1092.1300000000001</v>
      </c>
      <c r="AU39" s="46">
        <f>'[2]BOI#5'!$Q148</f>
        <v>1092.1300000000001</v>
      </c>
      <c r="AV39" s="46"/>
      <c r="AW39" s="47">
        <f t="shared" si="19"/>
        <v>1092.1300000000001</v>
      </c>
      <c r="AX39" s="46">
        <f>'[2]BOI#5'!$R148</f>
        <v>1005.08</v>
      </c>
      <c r="AY39" s="46"/>
      <c r="AZ39" s="50">
        <f t="shared" si="20"/>
        <v>1005.08</v>
      </c>
      <c r="BA39" s="190">
        <f t="shared" si="21"/>
        <v>3189.34</v>
      </c>
      <c r="BB39" s="200">
        <f t="shared" si="22"/>
        <v>0</v>
      </c>
      <c r="BC39" s="222">
        <f t="shared" si="23"/>
        <v>3189.34</v>
      </c>
      <c r="BD39" s="204">
        <f t="shared" si="24"/>
        <v>6197.53</v>
      </c>
      <c r="BE39" s="217">
        <f t="shared" si="25"/>
        <v>0</v>
      </c>
      <c r="BF39" s="225">
        <f t="shared" si="26"/>
        <v>6197.53</v>
      </c>
      <c r="BG39" s="204">
        <f t="shared" si="27"/>
        <v>13523.220000000001</v>
      </c>
      <c r="BH39" s="133">
        <f t="shared" si="28"/>
        <v>0</v>
      </c>
      <c r="BI39" s="225">
        <f t="shared" si="29"/>
        <v>13523.220000000001</v>
      </c>
      <c r="BJ39" s="290"/>
      <c r="BK39" s="45">
        <f>VLOOKUP($B39,Test!$A$69:$I$122,3,0)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'[2]BOI#5'!$D149</f>
        <v>0</v>
      </c>
      <c r="F40" s="46"/>
      <c r="G40" s="47">
        <f t="shared" si="43"/>
        <v>0</v>
      </c>
      <c r="H40" s="46">
        <f>'[2]BOI#5'!$E149</f>
        <v>0</v>
      </c>
      <c r="I40" s="46"/>
      <c r="J40" s="47">
        <f t="shared" si="31"/>
        <v>0</v>
      </c>
      <c r="K40" s="46">
        <f>'[2]BOI#5'!$F149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'[2]BOI#5'!$H149</f>
        <v>0</v>
      </c>
      <c r="R40" s="46"/>
      <c r="S40" s="47">
        <f t="shared" si="35"/>
        <v>0</v>
      </c>
      <c r="T40" s="46">
        <f>'[2]BOI#5'!$I149</f>
        <v>0</v>
      </c>
      <c r="U40" s="46"/>
      <c r="V40" s="47">
        <f t="shared" si="36"/>
        <v>0</v>
      </c>
      <c r="W40" s="46">
        <f>'[2]BOI#5'!$J149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'[2]BOI#5'!$L149</f>
        <v>0</v>
      </c>
      <c r="AG40" s="46"/>
      <c r="AH40" s="50">
        <f t="shared" si="13"/>
        <v>0</v>
      </c>
      <c r="AI40" s="46">
        <f>'[2]BOI#5'!$M149</f>
        <v>0</v>
      </c>
      <c r="AJ40" s="46"/>
      <c r="AK40" s="50">
        <f t="shared" si="14"/>
        <v>0</v>
      </c>
      <c r="AL40" s="46">
        <f>'[2]BOI#5'!$N149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'[2]BOI#5'!$P149</f>
        <v>0</v>
      </c>
      <c r="AS40" s="46"/>
      <c r="AT40" s="47">
        <f t="shared" si="18"/>
        <v>0</v>
      </c>
      <c r="AU40" s="46">
        <f>'[2]BOI#5'!$Q149</f>
        <v>0</v>
      </c>
      <c r="AV40" s="46"/>
      <c r="AW40" s="47">
        <f t="shared" si="19"/>
        <v>0</v>
      </c>
      <c r="AX40" s="46">
        <f>'[2]BOI#5'!$R149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VLOOKUP($B40,Test!$A$69:$I$122,3,0)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'[2]BOI#5'!$D150</f>
        <v>0</v>
      </c>
      <c r="F41" s="46"/>
      <c r="G41" s="47">
        <f t="shared" si="43"/>
        <v>0</v>
      </c>
      <c r="H41" s="46">
        <f>'[2]BOI#5'!$E150</f>
        <v>0</v>
      </c>
      <c r="I41" s="46"/>
      <c r="J41" s="47">
        <f t="shared" si="31"/>
        <v>0</v>
      </c>
      <c r="K41" s="46">
        <f>'[2]BOI#5'!$F150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'[2]BOI#5'!$H150</f>
        <v>0</v>
      </c>
      <c r="R41" s="46"/>
      <c r="S41" s="47">
        <f t="shared" si="35"/>
        <v>0</v>
      </c>
      <c r="T41" s="46">
        <f>'[2]BOI#5'!$I150</f>
        <v>0</v>
      </c>
      <c r="U41" s="46"/>
      <c r="V41" s="47">
        <f t="shared" si="36"/>
        <v>0</v>
      </c>
      <c r="W41" s="46">
        <f>'[2]BOI#5'!$J150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'[2]BOI#5'!$L150</f>
        <v>0</v>
      </c>
      <c r="AG41" s="46"/>
      <c r="AH41" s="50">
        <f t="shared" si="13"/>
        <v>0</v>
      </c>
      <c r="AI41" s="46">
        <f>'[2]BOI#5'!$M150</f>
        <v>0</v>
      </c>
      <c r="AJ41" s="46"/>
      <c r="AK41" s="50">
        <f t="shared" si="14"/>
        <v>0</v>
      </c>
      <c r="AL41" s="46">
        <f>'[2]BOI#5'!$N150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'[2]BOI#5'!$P150</f>
        <v>0</v>
      </c>
      <c r="AS41" s="46"/>
      <c r="AT41" s="47">
        <f t="shared" si="18"/>
        <v>0</v>
      </c>
      <c r="AU41" s="46">
        <f>'[2]BOI#5'!$Q150</f>
        <v>0</v>
      </c>
      <c r="AV41" s="46"/>
      <c r="AW41" s="47">
        <f t="shared" si="19"/>
        <v>0</v>
      </c>
      <c r="AX41" s="46">
        <f>'[2]BOI#5'!$R150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VLOOKUP($B41,Test!$A$69:$I$122,3,0)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'[2]BOI#5'!$D151</f>
        <v>0</v>
      </c>
      <c r="F42" s="46"/>
      <c r="G42" s="47">
        <f t="shared" si="43"/>
        <v>0</v>
      </c>
      <c r="H42" s="46">
        <f>'[2]BOI#5'!$E151</f>
        <v>0</v>
      </c>
      <c r="I42" s="46"/>
      <c r="J42" s="47">
        <f t="shared" si="31"/>
        <v>0</v>
      </c>
      <c r="K42" s="46">
        <f>'[2]BOI#5'!$F151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'[2]BOI#5'!$H151</f>
        <v>0</v>
      </c>
      <c r="R42" s="46"/>
      <c r="S42" s="47">
        <f t="shared" si="35"/>
        <v>0</v>
      </c>
      <c r="T42" s="46">
        <f>'[2]BOI#5'!$I151</f>
        <v>0</v>
      </c>
      <c r="U42" s="46"/>
      <c r="V42" s="47">
        <f t="shared" si="36"/>
        <v>0</v>
      </c>
      <c r="W42" s="46">
        <f>'[2]BOI#5'!$J151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'[2]BOI#5'!$L151</f>
        <v>0</v>
      </c>
      <c r="AG42" s="46"/>
      <c r="AH42" s="50">
        <f t="shared" si="13"/>
        <v>0</v>
      </c>
      <c r="AI42" s="46">
        <f>'[2]BOI#5'!$M151</f>
        <v>0</v>
      </c>
      <c r="AJ42" s="46"/>
      <c r="AK42" s="50">
        <f t="shared" si="14"/>
        <v>0</v>
      </c>
      <c r="AL42" s="46">
        <f>'[2]BOI#5'!$N151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'[2]BOI#5'!$P151</f>
        <v>0</v>
      </c>
      <c r="AS42" s="46"/>
      <c r="AT42" s="47">
        <f t="shared" si="18"/>
        <v>0</v>
      </c>
      <c r="AU42" s="46">
        <f>'[2]BOI#5'!$Q151</f>
        <v>0</v>
      </c>
      <c r="AV42" s="46"/>
      <c r="AW42" s="47">
        <f t="shared" si="19"/>
        <v>0</v>
      </c>
      <c r="AX42" s="46">
        <f>'[2]BOI#5'!$R151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VLOOKUP($B42,Test!$A$69:$I$122,3,0)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'[2]BOI#5'!$D152</f>
        <v>0</v>
      </c>
      <c r="F43" s="46"/>
      <c r="G43" s="47">
        <f t="shared" si="43"/>
        <v>0</v>
      </c>
      <c r="H43" s="46">
        <f>'[2]BOI#5'!$E152</f>
        <v>0</v>
      </c>
      <c r="I43" s="46"/>
      <c r="J43" s="47">
        <f t="shared" si="31"/>
        <v>0</v>
      </c>
      <c r="K43" s="46">
        <f>'[2]BOI#5'!$F152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'[2]BOI#5'!$H152</f>
        <v>0</v>
      </c>
      <c r="R43" s="46"/>
      <c r="S43" s="47">
        <f t="shared" si="35"/>
        <v>0</v>
      </c>
      <c r="T43" s="46">
        <f>'[2]BOI#5'!$I152</f>
        <v>0</v>
      </c>
      <c r="U43" s="46"/>
      <c r="V43" s="47">
        <f t="shared" si="36"/>
        <v>0</v>
      </c>
      <c r="W43" s="46">
        <f>'[2]BOI#5'!$J152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'[2]BOI#5'!$L152</f>
        <v>0</v>
      </c>
      <c r="AG43" s="46"/>
      <c r="AH43" s="50">
        <f t="shared" si="13"/>
        <v>0</v>
      </c>
      <c r="AI43" s="46">
        <f>'[2]BOI#5'!$M152</f>
        <v>0</v>
      </c>
      <c r="AJ43" s="46"/>
      <c r="AK43" s="50">
        <f t="shared" si="14"/>
        <v>0</v>
      </c>
      <c r="AL43" s="46">
        <f>'[2]BOI#5'!$N152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'[2]BOI#5'!$P152</f>
        <v>0</v>
      </c>
      <c r="AS43" s="46"/>
      <c r="AT43" s="47">
        <f t="shared" si="18"/>
        <v>0</v>
      </c>
      <c r="AU43" s="46">
        <f>'[2]BOI#5'!$Q152</f>
        <v>0</v>
      </c>
      <c r="AV43" s="46"/>
      <c r="AW43" s="47">
        <f t="shared" si="19"/>
        <v>0</v>
      </c>
      <c r="AX43" s="46">
        <f>'[2]BOI#5'!$R152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VLOOKUP($B43,Test!$A$69:$I$122,3,0)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'[2]BOI#5'!$D153</f>
        <v>20806.990000000002</v>
      </c>
      <c r="F44" s="46">
        <v>11189.44</v>
      </c>
      <c r="G44" s="47">
        <f t="shared" si="43"/>
        <v>9617.5500000000011</v>
      </c>
      <c r="H44" s="46">
        <f>'[2]BOI#5'!$E153</f>
        <v>8350.0499999999993</v>
      </c>
      <c r="I44" s="46">
        <v>7319.38</v>
      </c>
      <c r="J44" s="47">
        <f t="shared" si="31"/>
        <v>1030.6699999999992</v>
      </c>
      <c r="K44" s="46">
        <f>'[2]BOI#5'!$F153</f>
        <v>7522.77</v>
      </c>
      <c r="L44" s="46">
        <v>6882.94</v>
      </c>
      <c r="M44" s="48">
        <f t="shared" si="32"/>
        <v>639.83000000000084</v>
      </c>
      <c r="N44" s="190">
        <f t="shared" si="33"/>
        <v>36679.81</v>
      </c>
      <c r="O44" s="129">
        <f t="shared" si="33"/>
        <v>25391.759999999998</v>
      </c>
      <c r="P44" s="61">
        <f t="shared" si="34"/>
        <v>11288.05</v>
      </c>
      <c r="Q44" s="46">
        <f>'[2]BOI#5'!$H153</f>
        <v>8851.35</v>
      </c>
      <c r="R44" s="46">
        <v>5743.97</v>
      </c>
      <c r="S44" s="47">
        <f t="shared" si="35"/>
        <v>3107.38</v>
      </c>
      <c r="T44" s="46">
        <f>'[2]BOI#5'!$I153</f>
        <v>17214.3</v>
      </c>
      <c r="U44" s="46"/>
      <c r="V44" s="47">
        <f t="shared" si="36"/>
        <v>17214.3</v>
      </c>
      <c r="W44" s="46">
        <f>'[2]BOI#5'!$J153</f>
        <v>8361.7000000000007</v>
      </c>
      <c r="X44" s="46"/>
      <c r="Y44" s="48">
        <f t="shared" si="37"/>
        <v>8361.7000000000007</v>
      </c>
      <c r="Z44" s="190">
        <f t="shared" si="38"/>
        <v>34427.350000000006</v>
      </c>
      <c r="AA44" s="200">
        <f t="shared" si="38"/>
        <v>5743.97</v>
      </c>
      <c r="AB44" s="61">
        <f t="shared" si="39"/>
        <v>28683.380000000005</v>
      </c>
      <c r="AC44" s="204">
        <f t="shared" si="40"/>
        <v>71107.159999999989</v>
      </c>
      <c r="AD44" s="133">
        <f t="shared" si="40"/>
        <v>31135.73</v>
      </c>
      <c r="AE44" s="311">
        <f t="shared" si="41"/>
        <v>39971.429999999993</v>
      </c>
      <c r="AF44" s="297">
        <f>'[2]BOI#5'!$L153</f>
        <v>7199.08</v>
      </c>
      <c r="AG44" s="46"/>
      <c r="AH44" s="50">
        <f t="shared" si="13"/>
        <v>7199.08</v>
      </c>
      <c r="AI44" s="46">
        <f>'[2]BOI#5'!$M153</f>
        <v>7794.05</v>
      </c>
      <c r="AJ44" s="46"/>
      <c r="AK44" s="50">
        <f t="shared" si="14"/>
        <v>7794.05</v>
      </c>
      <c r="AL44" s="46">
        <f>'[2]BOI#5'!$N153</f>
        <v>12117.35</v>
      </c>
      <c r="AM44" s="46"/>
      <c r="AN44" s="48">
        <f t="shared" si="15"/>
        <v>12117.35</v>
      </c>
      <c r="AO44" s="190">
        <f t="shared" si="16"/>
        <v>27110.480000000003</v>
      </c>
      <c r="AP44" s="129">
        <f t="shared" si="16"/>
        <v>0</v>
      </c>
      <c r="AQ44" s="61">
        <f t="shared" si="17"/>
        <v>27110.480000000003</v>
      </c>
      <c r="AR44" s="46">
        <f>'[2]BOI#5'!$P153</f>
        <v>6734.83</v>
      </c>
      <c r="AS44" s="46"/>
      <c r="AT44" s="47">
        <f t="shared" si="18"/>
        <v>6734.83</v>
      </c>
      <c r="AU44" s="46">
        <f>'[2]BOI#5'!$Q153</f>
        <v>7341.57</v>
      </c>
      <c r="AV44" s="46"/>
      <c r="AW44" s="47">
        <f t="shared" si="19"/>
        <v>7341.57</v>
      </c>
      <c r="AX44" s="46">
        <f>'[2]BOI#5'!$R153</f>
        <v>7314.72</v>
      </c>
      <c r="AY44" s="46"/>
      <c r="AZ44" s="50">
        <f t="shared" si="20"/>
        <v>7314.72</v>
      </c>
      <c r="BA44" s="190">
        <f t="shared" si="21"/>
        <v>21391.119999999999</v>
      </c>
      <c r="BB44" s="200">
        <f t="shared" si="22"/>
        <v>0</v>
      </c>
      <c r="BC44" s="222">
        <f t="shared" si="23"/>
        <v>21391.119999999999</v>
      </c>
      <c r="BD44" s="204">
        <f t="shared" si="24"/>
        <v>48501.600000000006</v>
      </c>
      <c r="BE44" s="217">
        <f t="shared" si="25"/>
        <v>0</v>
      </c>
      <c r="BF44" s="225">
        <f t="shared" si="26"/>
        <v>48501.600000000006</v>
      </c>
      <c r="BG44" s="204">
        <f t="shared" si="27"/>
        <v>119608.76</v>
      </c>
      <c r="BH44" s="133">
        <f t="shared" si="28"/>
        <v>31135.73</v>
      </c>
      <c r="BI44" s="225">
        <f t="shared" si="29"/>
        <v>88473.03</v>
      </c>
      <c r="BJ44" s="290"/>
      <c r="BK44" s="45">
        <f>VLOOKUP($B44,Test!$A$69:$I$122,3,0)</f>
        <v>8554.44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'[2]BOI#5'!$D154</f>
        <v>0</v>
      </c>
      <c r="F45" s="46"/>
      <c r="G45" s="47">
        <f t="shared" si="43"/>
        <v>0</v>
      </c>
      <c r="H45" s="46">
        <f>'[2]BOI#5'!$E154</f>
        <v>0</v>
      </c>
      <c r="I45" s="46"/>
      <c r="J45" s="47">
        <f t="shared" si="31"/>
        <v>0</v>
      </c>
      <c r="K45" s="46">
        <f>'[2]BOI#5'!$F154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'[2]BOI#5'!$H154</f>
        <v>0</v>
      </c>
      <c r="R45" s="46"/>
      <c r="S45" s="47">
        <f t="shared" si="35"/>
        <v>0</v>
      </c>
      <c r="T45" s="46">
        <f>'[2]BOI#5'!$I154</f>
        <v>0</v>
      </c>
      <c r="U45" s="46"/>
      <c r="V45" s="47">
        <f t="shared" si="36"/>
        <v>0</v>
      </c>
      <c r="W45" s="46">
        <f>'[2]BOI#5'!$J154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'[2]BOI#5'!$L154</f>
        <v>0</v>
      </c>
      <c r="AG45" s="46"/>
      <c r="AH45" s="50">
        <f t="shared" si="13"/>
        <v>0</v>
      </c>
      <c r="AI45" s="46">
        <f>'[2]BOI#5'!$M154</f>
        <v>0</v>
      </c>
      <c r="AJ45" s="46"/>
      <c r="AK45" s="50">
        <f t="shared" si="14"/>
        <v>0</v>
      </c>
      <c r="AL45" s="46">
        <f>'[2]BOI#5'!$N154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'[2]BOI#5'!$P154</f>
        <v>0</v>
      </c>
      <c r="AS45" s="46"/>
      <c r="AT45" s="47">
        <f t="shared" si="18"/>
        <v>0</v>
      </c>
      <c r="AU45" s="46">
        <f>'[2]BOI#5'!$Q154</f>
        <v>0</v>
      </c>
      <c r="AV45" s="46"/>
      <c r="AW45" s="47">
        <f t="shared" si="19"/>
        <v>0</v>
      </c>
      <c r="AX45" s="46">
        <f>'[2]BOI#5'!$R154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VLOOKUP($B45,Test!$A$69:$I$122,3,0)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'[2]BOI#5'!$D155</f>
        <v>0</v>
      </c>
      <c r="F46" s="46"/>
      <c r="G46" s="47">
        <f t="shared" si="43"/>
        <v>0</v>
      </c>
      <c r="H46" s="46">
        <f>'[2]BOI#5'!$E155</f>
        <v>0</v>
      </c>
      <c r="I46" s="46"/>
      <c r="J46" s="47">
        <f t="shared" si="31"/>
        <v>0</v>
      </c>
      <c r="K46" s="46">
        <f>'[2]BOI#5'!$F155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'[2]BOI#5'!$H155</f>
        <v>0</v>
      </c>
      <c r="R46" s="46"/>
      <c r="S46" s="47">
        <f t="shared" si="35"/>
        <v>0</v>
      </c>
      <c r="T46" s="46">
        <f>'[2]BOI#5'!$I155</f>
        <v>0</v>
      </c>
      <c r="U46" s="46"/>
      <c r="V46" s="47">
        <f t="shared" si="36"/>
        <v>0</v>
      </c>
      <c r="W46" s="46">
        <f>'[2]BOI#5'!$J155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'[2]BOI#5'!$L155</f>
        <v>0</v>
      </c>
      <c r="AG46" s="46"/>
      <c r="AH46" s="50">
        <f t="shared" si="13"/>
        <v>0</v>
      </c>
      <c r="AI46" s="46">
        <f>'[2]BOI#5'!$M155</f>
        <v>0</v>
      </c>
      <c r="AJ46" s="46"/>
      <c r="AK46" s="50">
        <f t="shared" si="14"/>
        <v>0</v>
      </c>
      <c r="AL46" s="46">
        <f>'[2]BOI#5'!$N155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'[2]BOI#5'!$P155</f>
        <v>0</v>
      </c>
      <c r="AS46" s="46"/>
      <c r="AT46" s="47">
        <f t="shared" si="18"/>
        <v>0</v>
      </c>
      <c r="AU46" s="46">
        <f>'[2]BOI#5'!$Q155</f>
        <v>0</v>
      </c>
      <c r="AV46" s="46"/>
      <c r="AW46" s="47">
        <f t="shared" si="19"/>
        <v>0</v>
      </c>
      <c r="AX46" s="46">
        <f>'[2]BOI#5'!$R155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VLOOKUP($B46,Test!$A$69:$I$122,3,0)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'[2]BOI#5'!$D156</f>
        <v>0</v>
      </c>
      <c r="F47" s="46"/>
      <c r="G47" s="47">
        <f t="shared" si="43"/>
        <v>0</v>
      </c>
      <c r="H47" s="46">
        <f>'[2]BOI#5'!$E156</f>
        <v>0</v>
      </c>
      <c r="I47" s="46"/>
      <c r="J47" s="47">
        <f t="shared" si="31"/>
        <v>0</v>
      </c>
      <c r="K47" s="46">
        <f>'[2]BOI#5'!$F156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'[2]BOI#5'!$H156</f>
        <v>0</v>
      </c>
      <c r="R47" s="46"/>
      <c r="S47" s="47">
        <f t="shared" si="35"/>
        <v>0</v>
      </c>
      <c r="T47" s="46">
        <f>'[2]BOI#5'!$I156</f>
        <v>0</v>
      </c>
      <c r="U47" s="46"/>
      <c r="V47" s="47">
        <f t="shared" si="36"/>
        <v>0</v>
      </c>
      <c r="W47" s="46">
        <f>'[2]BOI#5'!$J156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'[2]BOI#5'!$L156</f>
        <v>0</v>
      </c>
      <c r="AG47" s="46"/>
      <c r="AH47" s="50">
        <f t="shared" si="13"/>
        <v>0</v>
      </c>
      <c r="AI47" s="46">
        <f>'[2]BOI#5'!$M156</f>
        <v>0</v>
      </c>
      <c r="AJ47" s="46"/>
      <c r="AK47" s="50">
        <f t="shared" si="14"/>
        <v>0</v>
      </c>
      <c r="AL47" s="46">
        <f>'[2]BOI#5'!$N156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'[2]BOI#5'!$P156</f>
        <v>0</v>
      </c>
      <c r="AS47" s="46"/>
      <c r="AT47" s="47">
        <f t="shared" si="18"/>
        <v>0</v>
      </c>
      <c r="AU47" s="46">
        <f>'[2]BOI#5'!$Q156</f>
        <v>0</v>
      </c>
      <c r="AV47" s="46"/>
      <c r="AW47" s="47">
        <f t="shared" si="19"/>
        <v>0</v>
      </c>
      <c r="AX47" s="46">
        <f>'[2]BOI#5'!$R156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VLOOKUP($B47,Test!$A$69:$I$122,3,0)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'[2]BOI#5'!$D157</f>
        <v>0</v>
      </c>
      <c r="F48" s="46"/>
      <c r="G48" s="47">
        <f t="shared" si="43"/>
        <v>0</v>
      </c>
      <c r="H48" s="46">
        <f>'[2]BOI#5'!$E157</f>
        <v>0</v>
      </c>
      <c r="I48" s="46"/>
      <c r="J48" s="47">
        <f t="shared" si="31"/>
        <v>0</v>
      </c>
      <c r="K48" s="46">
        <f>'[2]BOI#5'!$F157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'[2]BOI#5'!$H157</f>
        <v>0</v>
      </c>
      <c r="R48" s="46"/>
      <c r="S48" s="47">
        <f t="shared" si="35"/>
        <v>0</v>
      </c>
      <c r="T48" s="46">
        <f>'[2]BOI#5'!$I157</f>
        <v>0</v>
      </c>
      <c r="U48" s="46"/>
      <c r="V48" s="47">
        <f t="shared" si="36"/>
        <v>0</v>
      </c>
      <c r="W48" s="46">
        <f>'[2]BOI#5'!$J157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'[2]BOI#5'!$L157</f>
        <v>0</v>
      </c>
      <c r="AG48" s="46"/>
      <c r="AH48" s="50">
        <f t="shared" si="13"/>
        <v>0</v>
      </c>
      <c r="AI48" s="46">
        <f>'[2]BOI#5'!$M157</f>
        <v>0</v>
      </c>
      <c r="AJ48" s="46"/>
      <c r="AK48" s="50">
        <f t="shared" si="14"/>
        <v>0</v>
      </c>
      <c r="AL48" s="46">
        <f>'[2]BOI#5'!$N157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'[2]BOI#5'!$P157</f>
        <v>0</v>
      </c>
      <c r="AS48" s="46"/>
      <c r="AT48" s="47">
        <f t="shared" si="18"/>
        <v>0</v>
      </c>
      <c r="AU48" s="46">
        <f>'[2]BOI#5'!$Q157</f>
        <v>0</v>
      </c>
      <c r="AV48" s="46"/>
      <c r="AW48" s="47">
        <f t="shared" si="19"/>
        <v>0</v>
      </c>
      <c r="AX48" s="46">
        <f>'[2]BOI#5'!$R157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VLOOKUP($B48,Test!$A$69:$I$122,3,0)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'[2]BOI#5'!$D158</f>
        <v>0</v>
      </c>
      <c r="F49" s="46"/>
      <c r="G49" s="47">
        <f t="shared" si="43"/>
        <v>0</v>
      </c>
      <c r="H49" s="46">
        <f>'[2]BOI#5'!$E158</f>
        <v>0</v>
      </c>
      <c r="I49" s="46"/>
      <c r="J49" s="47">
        <f t="shared" si="31"/>
        <v>0</v>
      </c>
      <c r="K49" s="46">
        <f>'[2]BOI#5'!$F158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'[2]BOI#5'!$H158</f>
        <v>0</v>
      </c>
      <c r="R49" s="46"/>
      <c r="S49" s="47">
        <f t="shared" si="35"/>
        <v>0</v>
      </c>
      <c r="T49" s="46">
        <f>'[2]BOI#5'!$I158</f>
        <v>0</v>
      </c>
      <c r="U49" s="46"/>
      <c r="V49" s="47">
        <f t="shared" si="36"/>
        <v>0</v>
      </c>
      <c r="W49" s="46">
        <f>'[2]BOI#5'!$J158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'[2]BOI#5'!$L158</f>
        <v>0</v>
      </c>
      <c r="AG49" s="46"/>
      <c r="AH49" s="50">
        <f t="shared" si="13"/>
        <v>0</v>
      </c>
      <c r="AI49" s="46">
        <f>'[2]BOI#5'!$M158</f>
        <v>0</v>
      </c>
      <c r="AJ49" s="46"/>
      <c r="AK49" s="50">
        <f t="shared" si="14"/>
        <v>0</v>
      </c>
      <c r="AL49" s="46">
        <f>'[2]BOI#5'!$N158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'[2]BOI#5'!$P158</f>
        <v>0</v>
      </c>
      <c r="AS49" s="46"/>
      <c r="AT49" s="47">
        <f t="shared" si="18"/>
        <v>0</v>
      </c>
      <c r="AU49" s="46">
        <f>'[2]BOI#5'!$Q158</f>
        <v>0</v>
      </c>
      <c r="AV49" s="46"/>
      <c r="AW49" s="47">
        <f t="shared" si="19"/>
        <v>0</v>
      </c>
      <c r="AX49" s="46">
        <f>'[2]BOI#5'!$R158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VLOOKUP($B49,Test!$A$69:$I$122,3,0)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'[2]BOI#5'!$D159</f>
        <v>0</v>
      </c>
      <c r="F50" s="46"/>
      <c r="G50" s="47">
        <f t="shared" si="43"/>
        <v>0</v>
      </c>
      <c r="H50" s="46">
        <f>'[2]BOI#5'!$E159</f>
        <v>0</v>
      </c>
      <c r="I50" s="46"/>
      <c r="J50" s="47">
        <f t="shared" si="31"/>
        <v>0</v>
      </c>
      <c r="K50" s="46">
        <f>'[2]BOI#5'!$F159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'[2]BOI#5'!$H159</f>
        <v>0</v>
      </c>
      <c r="R50" s="46"/>
      <c r="S50" s="47">
        <f t="shared" si="35"/>
        <v>0</v>
      </c>
      <c r="T50" s="46">
        <f>'[2]BOI#5'!$I159</f>
        <v>0</v>
      </c>
      <c r="U50" s="46"/>
      <c r="V50" s="47">
        <f t="shared" si="36"/>
        <v>0</v>
      </c>
      <c r="W50" s="46">
        <f>'[2]BOI#5'!$J159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'[2]BOI#5'!$L159</f>
        <v>0</v>
      </c>
      <c r="AG50" s="46"/>
      <c r="AH50" s="50">
        <f t="shared" si="13"/>
        <v>0</v>
      </c>
      <c r="AI50" s="46">
        <f>'[2]BOI#5'!$M159</f>
        <v>0</v>
      </c>
      <c r="AJ50" s="46"/>
      <c r="AK50" s="50">
        <f t="shared" si="14"/>
        <v>0</v>
      </c>
      <c r="AL50" s="46">
        <f>'[2]BOI#5'!$N159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'[2]BOI#5'!$P159</f>
        <v>0</v>
      </c>
      <c r="AS50" s="46"/>
      <c r="AT50" s="47">
        <f t="shared" si="18"/>
        <v>0</v>
      </c>
      <c r="AU50" s="46">
        <f>'[2]BOI#5'!$Q159</f>
        <v>0</v>
      </c>
      <c r="AV50" s="46"/>
      <c r="AW50" s="47">
        <f t="shared" si="19"/>
        <v>0</v>
      </c>
      <c r="AX50" s="46">
        <f>'[2]BOI#5'!$R159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VLOOKUP($B50,Test!$A$69:$I$122,3,0)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'[2]BOI#5'!$D160</f>
        <v>0</v>
      </c>
      <c r="F51" s="46"/>
      <c r="G51" s="47">
        <f t="shared" ref="G51" si="57">+E51-F51</f>
        <v>0</v>
      </c>
      <c r="H51" s="46">
        <f>'[2]BOI#5'!$E160</f>
        <v>0</v>
      </c>
      <c r="I51" s="46"/>
      <c r="J51" s="47">
        <f t="shared" ref="J51" si="58">+H51-I51</f>
        <v>0</v>
      </c>
      <c r="K51" s="46">
        <f>'[2]BOI#5'!$F160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'[2]BOI#5'!$H160</f>
        <v>0</v>
      </c>
      <c r="R51" s="46"/>
      <c r="S51" s="47">
        <f t="shared" ref="S51" si="63">+Q51-R51</f>
        <v>0</v>
      </c>
      <c r="T51" s="46">
        <f>'[2]BOI#5'!$I160</f>
        <v>0</v>
      </c>
      <c r="U51" s="46"/>
      <c r="V51" s="47">
        <f t="shared" ref="V51" si="64">+T51-U51</f>
        <v>0</v>
      </c>
      <c r="W51" s="46">
        <f>'[2]BOI#5'!$J160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'[2]BOI#5'!$L160</f>
        <v>0</v>
      </c>
      <c r="AG51" s="46"/>
      <c r="AH51" s="50">
        <f t="shared" ref="AH51" si="72">AF51-AG51</f>
        <v>0</v>
      </c>
      <c r="AI51" s="46">
        <f>'[2]BOI#5'!$M160</f>
        <v>0</v>
      </c>
      <c r="AJ51" s="46"/>
      <c r="AK51" s="50">
        <f t="shared" ref="AK51" si="73">AI51-AJ51</f>
        <v>0</v>
      </c>
      <c r="AL51" s="46">
        <f>'[2]BOI#5'!$N160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'[2]BOI#5'!$P160</f>
        <v>0</v>
      </c>
      <c r="AS51" s="46"/>
      <c r="AT51" s="47">
        <f t="shared" ref="AT51" si="78">AR51-AS51</f>
        <v>0</v>
      </c>
      <c r="AU51" s="46">
        <f>'[2]BOI#5'!$Q160</f>
        <v>0</v>
      </c>
      <c r="AV51" s="46"/>
      <c r="AW51" s="47">
        <f t="shared" ref="AW51" si="79">AU51-AV51</f>
        <v>0</v>
      </c>
      <c r="AX51" s="46">
        <f>'[2]BOI#5'!$R160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'[2]BOI#5'!$D161</f>
        <v>0</v>
      </c>
      <c r="F52" s="51"/>
      <c r="G52" s="52">
        <f t="shared" si="43"/>
        <v>0</v>
      </c>
      <c r="H52" s="51">
        <f>'[2]BOI#5'!$E161</f>
        <v>0</v>
      </c>
      <c r="I52" s="51"/>
      <c r="J52" s="52">
        <f t="shared" si="31"/>
        <v>0</v>
      </c>
      <c r="K52" s="51">
        <f>'[2]BOI#5'!$F161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'[2]BOI#5'!$H161</f>
        <v>0</v>
      </c>
      <c r="R52" s="51"/>
      <c r="S52" s="52">
        <f t="shared" si="35"/>
        <v>0</v>
      </c>
      <c r="T52" s="51">
        <f>'[2]BOI#5'!$I161</f>
        <v>0</v>
      </c>
      <c r="U52" s="51"/>
      <c r="V52" s="52">
        <f t="shared" si="36"/>
        <v>0</v>
      </c>
      <c r="W52" s="51">
        <f>'[2]BOI#5'!$J161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'[2]BOI#5'!$L161</f>
        <v>0</v>
      </c>
      <c r="AG52" s="51"/>
      <c r="AH52" s="54">
        <f t="shared" si="13"/>
        <v>0</v>
      </c>
      <c r="AI52" s="51">
        <f>'[2]BOI#5'!$M161</f>
        <v>0</v>
      </c>
      <c r="AJ52" s="51"/>
      <c r="AK52" s="54">
        <f t="shared" si="14"/>
        <v>0</v>
      </c>
      <c r="AL52" s="51">
        <f>'[2]BOI#5'!$N161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'[2]BOI#5'!$P161</f>
        <v>0</v>
      </c>
      <c r="AS52" s="51"/>
      <c r="AT52" s="52">
        <f t="shared" si="18"/>
        <v>0</v>
      </c>
      <c r="AU52" s="51">
        <f>'[2]BOI#5'!$Q161</f>
        <v>0</v>
      </c>
      <c r="AV52" s="51"/>
      <c r="AW52" s="52">
        <f t="shared" si="19"/>
        <v>0</v>
      </c>
      <c r="AX52" s="51">
        <f>'[2]BOI#5'!$R161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266">
        <f>VLOOKUP($B52,Test!$A$69:$I$122,3,0)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2271091.314243421</v>
      </c>
      <c r="F53" s="215">
        <f t="shared" si="90"/>
        <v>2434364.7200000002</v>
      </c>
      <c r="G53" s="41">
        <f t="shared" si="90"/>
        <v>-163273.40575657896</v>
      </c>
      <c r="H53" s="40">
        <f t="shared" si="90"/>
        <v>2355612.8844854878</v>
      </c>
      <c r="I53" s="40">
        <f t="shared" si="90"/>
        <v>2315241.5399999996</v>
      </c>
      <c r="J53" s="42">
        <f t="shared" si="90"/>
        <v>40371.344485488182</v>
      </c>
      <c r="K53" s="40">
        <f t="shared" si="90"/>
        <v>2157401.5526597686</v>
      </c>
      <c r="L53" s="40">
        <f t="shared" si="90"/>
        <v>2505883.36</v>
      </c>
      <c r="M53" s="43">
        <f t="shared" si="90"/>
        <v>-348481.80734023126</v>
      </c>
      <c r="N53" s="192">
        <f t="shared" si="90"/>
        <v>6784105.7513886783</v>
      </c>
      <c r="O53" s="131">
        <f t="shared" si="90"/>
        <v>7255489.6199999992</v>
      </c>
      <c r="P53" s="64">
        <f t="shared" si="90"/>
        <v>-471383.86861132208</v>
      </c>
      <c r="Q53" s="299">
        <f t="shared" si="90"/>
        <v>2478230.8855728526</v>
      </c>
      <c r="R53" s="40">
        <f t="shared" si="90"/>
        <v>2635959.2799999998</v>
      </c>
      <c r="S53" s="41">
        <f t="shared" si="90"/>
        <v>-157728.39442714825</v>
      </c>
      <c r="T53" s="40">
        <f t="shared" si="90"/>
        <v>2390763.8540879693</v>
      </c>
      <c r="U53" s="40">
        <f t="shared" si="90"/>
        <v>0</v>
      </c>
      <c r="V53" s="42">
        <f t="shared" si="90"/>
        <v>2390763.8540879693</v>
      </c>
      <c r="W53" s="40">
        <f t="shared" si="90"/>
        <v>1812271.3094798441</v>
      </c>
      <c r="X53" s="40">
        <f t="shared" si="90"/>
        <v>0</v>
      </c>
      <c r="Y53" s="43">
        <f t="shared" si="90"/>
        <v>1812271.3094798441</v>
      </c>
      <c r="Z53" s="192">
        <f t="shared" si="90"/>
        <v>6681266.0491406638</v>
      </c>
      <c r="AA53" s="202">
        <f t="shared" si="90"/>
        <v>2635959.2799999998</v>
      </c>
      <c r="AB53" s="64">
        <f t="shared" si="90"/>
        <v>4045306.7691406645</v>
      </c>
      <c r="AC53" s="205">
        <f t="shared" si="90"/>
        <v>13465371.80052934</v>
      </c>
      <c r="AD53" s="134">
        <f t="shared" si="90"/>
        <v>9891448.9000000004</v>
      </c>
      <c r="AE53" s="331">
        <f t="shared" si="90"/>
        <v>3573922.9005293432</v>
      </c>
      <c r="AF53" s="299">
        <f t="shared" si="90"/>
        <v>2218075.8672838616</v>
      </c>
      <c r="AG53" s="40">
        <f t="shared" si="90"/>
        <v>0</v>
      </c>
      <c r="AH53" s="215">
        <f t="shared" si="90"/>
        <v>2218075.8672838616</v>
      </c>
      <c r="AI53" s="40">
        <f t="shared" si="90"/>
        <v>1972956.9768679498</v>
      </c>
      <c r="AJ53" s="40">
        <f t="shared" si="90"/>
        <v>0</v>
      </c>
      <c r="AK53" s="215">
        <f t="shared" ref="AK53:BI53" si="91">SUM(AK7:AK52)</f>
        <v>1972956.9768679498</v>
      </c>
      <c r="AL53" s="40">
        <f t="shared" si="91"/>
        <v>1478671.7325067571</v>
      </c>
      <c r="AM53" s="40">
        <f t="shared" si="91"/>
        <v>0</v>
      </c>
      <c r="AN53" s="43">
        <f t="shared" si="91"/>
        <v>1478671.7325067571</v>
      </c>
      <c r="AO53" s="192">
        <f t="shared" si="91"/>
        <v>5669704.5766585683</v>
      </c>
      <c r="AP53" s="131">
        <f t="shared" si="91"/>
        <v>0</v>
      </c>
      <c r="AQ53" s="308">
        <f t="shared" si="91"/>
        <v>5669704.5766585683</v>
      </c>
      <c r="AR53" s="299">
        <f t="shared" si="91"/>
        <v>2080415.9936631718</v>
      </c>
      <c r="AS53" s="40">
        <f t="shared" si="91"/>
        <v>0</v>
      </c>
      <c r="AT53" s="42">
        <f t="shared" si="91"/>
        <v>2080415.9936631718</v>
      </c>
      <c r="AU53" s="40">
        <f t="shared" si="91"/>
        <v>2026521.8240121787</v>
      </c>
      <c r="AV53" s="40">
        <f t="shared" si="91"/>
        <v>0</v>
      </c>
      <c r="AW53" s="42">
        <f t="shared" si="91"/>
        <v>2026521.8240121787</v>
      </c>
      <c r="AX53" s="40">
        <f t="shared" si="91"/>
        <v>1853545.9872099855</v>
      </c>
      <c r="AY53" s="40">
        <f t="shared" si="91"/>
        <v>0</v>
      </c>
      <c r="AZ53" s="41">
        <f t="shared" si="91"/>
        <v>1853545.9872099855</v>
      </c>
      <c r="BA53" s="192">
        <f t="shared" si="91"/>
        <v>5960483.8048853353</v>
      </c>
      <c r="BB53" s="202">
        <f t="shared" si="91"/>
        <v>0</v>
      </c>
      <c r="BC53" s="224">
        <f t="shared" si="91"/>
        <v>5960483.8048853353</v>
      </c>
      <c r="BD53" s="205">
        <f t="shared" si="91"/>
        <v>11630188.381543903</v>
      </c>
      <c r="BE53" s="218">
        <f t="shared" si="91"/>
        <v>0</v>
      </c>
      <c r="BF53" s="226">
        <f t="shared" si="91"/>
        <v>11630188.381543903</v>
      </c>
      <c r="BG53" s="205">
        <f t="shared" si="91"/>
        <v>25095560.182073243</v>
      </c>
      <c r="BH53" s="134">
        <f t="shared" si="91"/>
        <v>9891448.9000000004</v>
      </c>
      <c r="BI53" s="226">
        <f t="shared" si="91"/>
        <v>15204111.282073246</v>
      </c>
      <c r="BJ53" s="288"/>
      <c r="BK53" s="312">
        <f>SUM(BK7:BK52)</f>
        <v>3528880.68</v>
      </c>
    </row>
    <row r="54" spans="1:63" ht="33" customHeight="1"/>
    <row r="55" spans="1:63" ht="33" customHeight="1">
      <c r="F55" s="304">
        <f>ROUND(F53-Test!$C$125,2)</f>
        <v>-1094515.96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216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'[2]BOI#6'!$D116</f>
        <v>3200</v>
      </c>
      <c r="F7" s="46">
        <v>3200</v>
      </c>
      <c r="G7" s="47">
        <f>+E7-F7</f>
        <v>0</v>
      </c>
      <c r="H7" s="46">
        <f>'[2]BOI#6'!$E116</f>
        <v>3200</v>
      </c>
      <c r="I7" s="46">
        <v>3200</v>
      </c>
      <c r="J7" s="47">
        <f>+H7-I7</f>
        <v>0</v>
      </c>
      <c r="K7" s="46">
        <f>'[2]BOI#6'!$F116</f>
        <v>3000</v>
      </c>
      <c r="L7" s="46">
        <v>3000</v>
      </c>
      <c r="M7" s="48">
        <f>+K7-L7</f>
        <v>0</v>
      </c>
      <c r="N7" s="190">
        <f>+E7+H7+K7</f>
        <v>9400</v>
      </c>
      <c r="O7" s="129">
        <f>+F7+I7+L7</f>
        <v>9400</v>
      </c>
      <c r="P7" s="61">
        <f>+N7-O7</f>
        <v>0</v>
      </c>
      <c r="Q7" s="46">
        <f>'[2]BOI#6'!$H116</f>
        <v>2600</v>
      </c>
      <c r="R7" s="46">
        <v>2600</v>
      </c>
      <c r="S7" s="47">
        <f>+Q7-R7</f>
        <v>0</v>
      </c>
      <c r="T7" s="46">
        <f>'[2]BOI#6'!$I116</f>
        <v>2600</v>
      </c>
      <c r="U7" s="46"/>
      <c r="V7" s="47">
        <f>+T7-U7</f>
        <v>2600</v>
      </c>
      <c r="W7" s="46">
        <f>'[2]BOI#6'!$J116</f>
        <v>2800</v>
      </c>
      <c r="X7" s="46"/>
      <c r="Y7" s="48">
        <f>+W7-X7</f>
        <v>2800</v>
      </c>
      <c r="Z7" s="190">
        <f>+Q7+T7+W7</f>
        <v>8000</v>
      </c>
      <c r="AA7" s="200">
        <f>+R7+U7+X7</f>
        <v>2600</v>
      </c>
      <c r="AB7" s="61">
        <f>+Z7-AA7</f>
        <v>5400</v>
      </c>
      <c r="AC7" s="204">
        <f>+E7+H7+K7+Q7+T7+W7</f>
        <v>17400</v>
      </c>
      <c r="AD7" s="133">
        <f>+F7+I7+L7+R7+U7+X7</f>
        <v>12000</v>
      </c>
      <c r="AE7" s="311">
        <f>+AC7-AD7</f>
        <v>5400</v>
      </c>
      <c r="AF7" s="297">
        <f>'[2]BOI#6'!$L116</f>
        <v>2600</v>
      </c>
      <c r="AG7" s="46"/>
      <c r="AH7" s="50">
        <f t="shared" ref="AH7:AH52" si="13">AF7-AG7</f>
        <v>2600</v>
      </c>
      <c r="AI7" s="46">
        <f>'[2]BOI#6'!$M116</f>
        <v>2600</v>
      </c>
      <c r="AJ7" s="46"/>
      <c r="AK7" s="50">
        <f t="shared" ref="AK7:AK52" si="14">AI7-AJ7</f>
        <v>2600</v>
      </c>
      <c r="AL7" s="46">
        <f>'[2]BOI#6'!$N116</f>
        <v>2800</v>
      </c>
      <c r="AM7" s="46"/>
      <c r="AN7" s="48">
        <f t="shared" ref="AN7:AN52" si="15">AL7-AM7</f>
        <v>2800</v>
      </c>
      <c r="AO7" s="190">
        <f t="shared" ref="AO7:AP49" si="16">+AF7+AI7+AL7</f>
        <v>8000</v>
      </c>
      <c r="AP7" s="129">
        <f t="shared" si="16"/>
        <v>0</v>
      </c>
      <c r="AQ7" s="61">
        <f t="shared" ref="AQ7:AQ52" si="17">AO7-AP7</f>
        <v>8000</v>
      </c>
      <c r="AR7" s="46">
        <f>'[2]BOI#6'!$P116</f>
        <v>2600</v>
      </c>
      <c r="AS7" s="46"/>
      <c r="AT7" s="47">
        <f t="shared" ref="AT7:AT52" si="18">AR7-AS7</f>
        <v>2600</v>
      </c>
      <c r="AU7" s="46">
        <f>'[2]BOI#6'!$Q116</f>
        <v>2600</v>
      </c>
      <c r="AV7" s="46"/>
      <c r="AW7" s="47">
        <f t="shared" ref="AW7:AW52" si="19">AU7-AV7</f>
        <v>2600</v>
      </c>
      <c r="AX7" s="46">
        <f>'[2]BOI#6'!$R116</f>
        <v>2700</v>
      </c>
      <c r="AY7" s="46"/>
      <c r="AZ7" s="50">
        <f t="shared" ref="AZ7:AZ52" si="20">AX7-AY7</f>
        <v>2700</v>
      </c>
      <c r="BA7" s="190">
        <f t="shared" ref="BA7:BA49" si="21">+AR7+AU7+AX7</f>
        <v>7900</v>
      </c>
      <c r="BB7" s="200">
        <f t="shared" ref="BB7:BB49" si="22">+AS7+AV7+AY7</f>
        <v>0</v>
      </c>
      <c r="BC7" s="222">
        <f t="shared" ref="BC7:BC49" si="23">BA7-BB7</f>
        <v>7900</v>
      </c>
      <c r="BD7" s="204">
        <f t="shared" ref="BD7:BD49" si="24">AF7+AI7+AL7+AR7+AU7+AX7</f>
        <v>15900</v>
      </c>
      <c r="BE7" s="217">
        <f t="shared" ref="BE7:BE49" si="25">+AG7+AJ7+AM7+AS7+AV7+AY7</f>
        <v>0</v>
      </c>
      <c r="BF7" s="225">
        <f t="shared" ref="BF7:BF49" si="26">BD7-BE7</f>
        <v>15900</v>
      </c>
      <c r="BG7" s="204">
        <f t="shared" ref="BG7:BG49" si="27">+AC7+BD7</f>
        <v>33300</v>
      </c>
      <c r="BH7" s="133">
        <f t="shared" ref="BH7:BH49" si="28">+AD7+BE7</f>
        <v>12000</v>
      </c>
      <c r="BI7" s="225">
        <f t="shared" ref="BI7:BI49" si="29">BG7-BH7</f>
        <v>21300</v>
      </c>
      <c r="BJ7" s="290"/>
      <c r="BK7" s="45">
        <f>VLOOKUP($B7,Test!$A$69:$I$122,4,0)</f>
        <v>5700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'[2]BOI#6'!$D117</f>
        <v>217408.95</v>
      </c>
      <c r="F8" s="46">
        <v>150329.76999999999</v>
      </c>
      <c r="G8" s="47">
        <f t="shared" ref="G8:G22" si="30">+E8-F8</f>
        <v>67079.180000000022</v>
      </c>
      <c r="H8" s="46">
        <f>'[2]BOI#6'!$E117</f>
        <v>218740.22999999998</v>
      </c>
      <c r="I8" s="46">
        <v>470864.2</v>
      </c>
      <c r="J8" s="47">
        <f t="shared" ref="J8:J52" si="31">+H8-I8</f>
        <v>-252123.97000000003</v>
      </c>
      <c r="K8" s="46">
        <f>'[2]BOI#6'!$F117</f>
        <v>205482.84</v>
      </c>
      <c r="L8" s="46">
        <v>203839.79</v>
      </c>
      <c r="M8" s="48">
        <f t="shared" ref="M8:M52" si="32">+K8-L8</f>
        <v>1643.0499999999884</v>
      </c>
      <c r="N8" s="190">
        <f t="shared" ref="N8:O49" si="33">+E8+H8+K8</f>
        <v>641632.02</v>
      </c>
      <c r="O8" s="129">
        <f t="shared" si="33"/>
        <v>825033.76</v>
      </c>
      <c r="P8" s="61">
        <f t="shared" ref="P8:P52" si="34">+N8-O8</f>
        <v>-183401.74</v>
      </c>
      <c r="Q8" s="46">
        <f>'[2]BOI#6'!$H117</f>
        <v>151965.77000000002</v>
      </c>
      <c r="R8" s="46">
        <v>220125.44</v>
      </c>
      <c r="S8" s="47">
        <f t="shared" ref="S8:S52" si="35">+Q8-R8</f>
        <v>-68159.669999999984</v>
      </c>
      <c r="T8" s="46">
        <f>'[2]BOI#6'!$I117</f>
        <v>152256.76</v>
      </c>
      <c r="U8" s="46"/>
      <c r="V8" s="47">
        <f t="shared" ref="V8:V52" si="36">+T8-U8</f>
        <v>152256.76</v>
      </c>
      <c r="W8" s="46">
        <f>'[2]BOI#6'!$J117</f>
        <v>166391.49</v>
      </c>
      <c r="X8" s="46"/>
      <c r="Y8" s="48">
        <f t="shared" ref="Y8:Y52" si="37">+W8-X8</f>
        <v>166391.49</v>
      </c>
      <c r="Z8" s="190">
        <f t="shared" ref="Z8:AA49" si="38">+Q8+T8+W8</f>
        <v>470614.02</v>
      </c>
      <c r="AA8" s="200">
        <f t="shared" si="38"/>
        <v>220125.44</v>
      </c>
      <c r="AB8" s="61">
        <f t="shared" ref="AB8:AB52" si="39">+Z8-AA8</f>
        <v>250488.58000000002</v>
      </c>
      <c r="AC8" s="204">
        <f t="shared" ref="AC8:AD49" si="40">+E8+H8+K8+Q8+T8+W8</f>
        <v>1112246.04</v>
      </c>
      <c r="AD8" s="133">
        <f t="shared" si="40"/>
        <v>1045159.2</v>
      </c>
      <c r="AE8" s="311">
        <f t="shared" ref="AE8:AE52" si="41">+AC8-AD8</f>
        <v>67086.840000000084</v>
      </c>
      <c r="AF8" s="297">
        <f>'[2]BOI#6'!$L117</f>
        <v>154895.65</v>
      </c>
      <c r="AG8" s="46"/>
      <c r="AH8" s="50">
        <f t="shared" si="13"/>
        <v>154895.65</v>
      </c>
      <c r="AI8" s="46">
        <f>'[2]BOI#6'!$M117</f>
        <v>155339.13</v>
      </c>
      <c r="AJ8" s="46"/>
      <c r="AK8" s="50">
        <f t="shared" si="14"/>
        <v>155339.13</v>
      </c>
      <c r="AL8" s="46">
        <f>'[2]BOI#6'!$N117</f>
        <v>168063.64</v>
      </c>
      <c r="AM8" s="46"/>
      <c r="AN8" s="48">
        <f t="shared" si="15"/>
        <v>168063.64</v>
      </c>
      <c r="AO8" s="190">
        <f t="shared" si="16"/>
        <v>478298.42000000004</v>
      </c>
      <c r="AP8" s="129">
        <f t="shared" si="16"/>
        <v>0</v>
      </c>
      <c r="AQ8" s="61">
        <f t="shared" si="17"/>
        <v>478298.42000000004</v>
      </c>
      <c r="AR8" s="46">
        <f>'[2]BOI#6'!$P117</f>
        <v>153835.96000000002</v>
      </c>
      <c r="AS8" s="46"/>
      <c r="AT8" s="47">
        <f t="shared" si="18"/>
        <v>153835.96000000002</v>
      </c>
      <c r="AU8" s="46">
        <f>'[2]BOI#6'!$Q117</f>
        <v>153400.45000000001</v>
      </c>
      <c r="AV8" s="46"/>
      <c r="AW8" s="47">
        <f t="shared" si="19"/>
        <v>153400.45000000001</v>
      </c>
      <c r="AX8" s="46">
        <f>'[2]BOI#6'!$R117</f>
        <v>154575.13</v>
      </c>
      <c r="AY8" s="46"/>
      <c r="AZ8" s="50">
        <f t="shared" si="20"/>
        <v>154575.13</v>
      </c>
      <c r="BA8" s="190">
        <f t="shared" si="21"/>
        <v>461811.54000000004</v>
      </c>
      <c r="BB8" s="200">
        <f t="shared" si="22"/>
        <v>0</v>
      </c>
      <c r="BC8" s="222">
        <f t="shared" si="23"/>
        <v>461811.54000000004</v>
      </c>
      <c r="BD8" s="204">
        <f t="shared" si="24"/>
        <v>940109.96000000008</v>
      </c>
      <c r="BE8" s="217">
        <f t="shared" si="25"/>
        <v>0</v>
      </c>
      <c r="BF8" s="225">
        <f t="shared" si="26"/>
        <v>940109.96000000008</v>
      </c>
      <c r="BG8" s="204">
        <f t="shared" si="27"/>
        <v>2052356</v>
      </c>
      <c r="BH8" s="133">
        <f t="shared" si="28"/>
        <v>1045159.2</v>
      </c>
      <c r="BI8" s="225">
        <f t="shared" si="29"/>
        <v>1007196.8</v>
      </c>
      <c r="BJ8" s="290"/>
      <c r="BK8" s="45">
        <f>VLOOKUP($B8,Test!$A$69:$I$122,4,0)</f>
        <v>295867.65999999997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'[2]BOI#6'!$D118</f>
        <v>130348.43</v>
      </c>
      <c r="F9" s="46">
        <v>160929.4</v>
      </c>
      <c r="G9" s="47">
        <f t="shared" si="30"/>
        <v>-30580.97</v>
      </c>
      <c r="H9" s="46">
        <f>'[2]BOI#6'!$E118</f>
        <v>16091.95</v>
      </c>
      <c r="I9" s="46">
        <v>22148.639999999999</v>
      </c>
      <c r="J9" s="47">
        <f t="shared" si="31"/>
        <v>-6056.6899999999987</v>
      </c>
      <c r="K9" s="46">
        <f>'[2]BOI#6'!$F118</f>
        <v>14098.07</v>
      </c>
      <c r="L9" s="46">
        <v>13845.55</v>
      </c>
      <c r="M9" s="48">
        <f t="shared" si="32"/>
        <v>252.52000000000044</v>
      </c>
      <c r="N9" s="190">
        <f t="shared" si="33"/>
        <v>160538.45000000001</v>
      </c>
      <c r="O9" s="129">
        <f t="shared" si="33"/>
        <v>196923.58999999997</v>
      </c>
      <c r="P9" s="61">
        <f t="shared" si="34"/>
        <v>-36385.139999999956</v>
      </c>
      <c r="Q9" s="46">
        <f>'[2]BOI#6'!$H118</f>
        <v>10720.72</v>
      </c>
      <c r="R9" s="46">
        <v>3040.48</v>
      </c>
      <c r="S9" s="47">
        <f t="shared" si="35"/>
        <v>7680.24</v>
      </c>
      <c r="T9" s="46">
        <f>'[2]BOI#6'!$I118</f>
        <v>10720.72</v>
      </c>
      <c r="U9" s="46"/>
      <c r="V9" s="47">
        <f t="shared" si="36"/>
        <v>10720.72</v>
      </c>
      <c r="W9" s="46">
        <f>'[2]BOI#6'!$J118</f>
        <v>12659.57</v>
      </c>
      <c r="X9" s="46"/>
      <c r="Y9" s="48">
        <f t="shared" si="37"/>
        <v>12659.57</v>
      </c>
      <c r="Z9" s="190">
        <f t="shared" si="38"/>
        <v>34101.009999999995</v>
      </c>
      <c r="AA9" s="200">
        <f t="shared" si="38"/>
        <v>3040.48</v>
      </c>
      <c r="AB9" s="61">
        <f t="shared" si="39"/>
        <v>31060.529999999995</v>
      </c>
      <c r="AC9" s="204">
        <f t="shared" si="40"/>
        <v>194639.46000000002</v>
      </c>
      <c r="AD9" s="133">
        <f t="shared" si="40"/>
        <v>199964.06999999998</v>
      </c>
      <c r="AE9" s="311">
        <f t="shared" si="41"/>
        <v>-5324.6099999999569</v>
      </c>
      <c r="AF9" s="297">
        <f>'[2]BOI#6'!$L118</f>
        <v>10892.45</v>
      </c>
      <c r="AG9" s="46"/>
      <c r="AH9" s="50">
        <f t="shared" si="13"/>
        <v>10892.45</v>
      </c>
      <c r="AI9" s="46">
        <f>'[2]BOI#6'!$M118</f>
        <v>10892.45</v>
      </c>
      <c r="AJ9" s="46"/>
      <c r="AK9" s="50">
        <f t="shared" si="14"/>
        <v>10892.45</v>
      </c>
      <c r="AL9" s="46">
        <f>'[2]BOI#6'!$N118</f>
        <v>12727.27</v>
      </c>
      <c r="AM9" s="46"/>
      <c r="AN9" s="48">
        <f t="shared" si="15"/>
        <v>12727.27</v>
      </c>
      <c r="AO9" s="190">
        <f t="shared" si="16"/>
        <v>34512.17</v>
      </c>
      <c r="AP9" s="129">
        <f t="shared" si="16"/>
        <v>0</v>
      </c>
      <c r="AQ9" s="61">
        <f t="shared" si="17"/>
        <v>34512.17</v>
      </c>
      <c r="AR9" s="46">
        <f>'[2]BOI#6'!$P118</f>
        <v>10696.63</v>
      </c>
      <c r="AS9" s="46"/>
      <c r="AT9" s="47">
        <f t="shared" si="18"/>
        <v>10696.63</v>
      </c>
      <c r="AU9" s="46">
        <f>'[2]BOI#6'!$Q118</f>
        <v>10696.63</v>
      </c>
      <c r="AV9" s="46"/>
      <c r="AW9" s="47">
        <f t="shared" si="19"/>
        <v>10696.63</v>
      </c>
      <c r="AX9" s="46">
        <f>'[2]BOI#6'!$R118</f>
        <v>12081.22</v>
      </c>
      <c r="AY9" s="46"/>
      <c r="AZ9" s="50">
        <f t="shared" si="20"/>
        <v>12081.22</v>
      </c>
      <c r="BA9" s="190">
        <f t="shared" si="21"/>
        <v>33474.479999999996</v>
      </c>
      <c r="BB9" s="200">
        <f t="shared" si="22"/>
        <v>0</v>
      </c>
      <c r="BC9" s="222">
        <f t="shared" si="23"/>
        <v>33474.479999999996</v>
      </c>
      <c r="BD9" s="204">
        <f t="shared" si="24"/>
        <v>67986.649999999994</v>
      </c>
      <c r="BE9" s="217">
        <f t="shared" si="25"/>
        <v>0</v>
      </c>
      <c r="BF9" s="225">
        <f t="shared" si="26"/>
        <v>67986.649999999994</v>
      </c>
      <c r="BG9" s="204">
        <f t="shared" si="27"/>
        <v>262626.11</v>
      </c>
      <c r="BH9" s="133">
        <f t="shared" si="28"/>
        <v>199964.06999999998</v>
      </c>
      <c r="BI9" s="225">
        <f t="shared" si="29"/>
        <v>62662.040000000008</v>
      </c>
      <c r="BJ9" s="290"/>
      <c r="BK9" s="45">
        <f>VLOOKUP($B9,Test!$A$69:$I$122,4,0)</f>
        <v>33384.03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'[2]BOI#6'!$D119</f>
        <v>35294.259999999995</v>
      </c>
      <c r="F10" s="46">
        <v>20547.64</v>
      </c>
      <c r="G10" s="47">
        <f t="shared" si="30"/>
        <v>14746.619999999995</v>
      </c>
      <c r="H10" s="46">
        <f>'[2]BOI#6'!$E119</f>
        <v>211689.2</v>
      </c>
      <c r="I10" s="46">
        <v>42785.09</v>
      </c>
      <c r="J10" s="47">
        <f t="shared" si="31"/>
        <v>168904.11000000002</v>
      </c>
      <c r="K10" s="46">
        <f>'[2]BOI#6'!$F119</f>
        <v>72667.92</v>
      </c>
      <c r="L10" s="46">
        <v>34671.17</v>
      </c>
      <c r="M10" s="48">
        <f t="shared" si="32"/>
        <v>37996.75</v>
      </c>
      <c r="N10" s="190">
        <f t="shared" si="33"/>
        <v>319651.38</v>
      </c>
      <c r="O10" s="129">
        <f t="shared" si="33"/>
        <v>98003.9</v>
      </c>
      <c r="P10" s="61">
        <f t="shared" si="34"/>
        <v>221647.48</v>
      </c>
      <c r="Q10" s="46">
        <f>'[2]BOI#6'!$H119</f>
        <v>25940.45</v>
      </c>
      <c r="R10" s="46">
        <v>86756.87</v>
      </c>
      <c r="S10" s="47">
        <f t="shared" si="35"/>
        <v>-60816.42</v>
      </c>
      <c r="T10" s="46">
        <f>'[2]BOI#6'!$I119</f>
        <v>22326.04</v>
      </c>
      <c r="U10" s="46"/>
      <c r="V10" s="47">
        <f t="shared" si="36"/>
        <v>22326.04</v>
      </c>
      <c r="W10" s="46">
        <f>'[2]BOI#6'!$J119</f>
        <v>26595.21</v>
      </c>
      <c r="X10" s="46"/>
      <c r="Y10" s="48">
        <f t="shared" si="37"/>
        <v>26595.21</v>
      </c>
      <c r="Z10" s="190">
        <f t="shared" si="38"/>
        <v>74861.700000000012</v>
      </c>
      <c r="AA10" s="200">
        <f t="shared" si="38"/>
        <v>86756.87</v>
      </c>
      <c r="AB10" s="61">
        <f t="shared" si="39"/>
        <v>-11895.169999999984</v>
      </c>
      <c r="AC10" s="204">
        <f t="shared" si="40"/>
        <v>394513.08</v>
      </c>
      <c r="AD10" s="133">
        <f t="shared" si="40"/>
        <v>184760.77</v>
      </c>
      <c r="AE10" s="311">
        <f t="shared" si="41"/>
        <v>209752.31000000003</v>
      </c>
      <c r="AF10" s="297">
        <f>'[2]BOI#6'!$L119</f>
        <v>23695.01</v>
      </c>
      <c r="AG10" s="46"/>
      <c r="AH10" s="50">
        <f t="shared" si="13"/>
        <v>23695.01</v>
      </c>
      <c r="AI10" s="46">
        <f>'[2]BOI#6'!$M119</f>
        <v>23306</v>
      </c>
      <c r="AJ10" s="46"/>
      <c r="AK10" s="50">
        <f t="shared" si="14"/>
        <v>23306</v>
      </c>
      <c r="AL10" s="46">
        <f>'[2]BOI#6'!$N119</f>
        <v>25623.64</v>
      </c>
      <c r="AM10" s="46"/>
      <c r="AN10" s="48">
        <f t="shared" si="15"/>
        <v>25623.64</v>
      </c>
      <c r="AO10" s="190">
        <f t="shared" si="16"/>
        <v>72624.649999999994</v>
      </c>
      <c r="AP10" s="129">
        <f t="shared" si="16"/>
        <v>0</v>
      </c>
      <c r="AQ10" s="61">
        <f t="shared" si="17"/>
        <v>72624.649999999994</v>
      </c>
      <c r="AR10" s="46">
        <f>'[2]BOI#6'!$P119</f>
        <v>5640</v>
      </c>
      <c r="AS10" s="46"/>
      <c r="AT10" s="47">
        <f t="shared" si="18"/>
        <v>5640</v>
      </c>
      <c r="AU10" s="46">
        <f>'[2]BOI#6'!$Q119</f>
        <v>21985.98</v>
      </c>
      <c r="AV10" s="46"/>
      <c r="AW10" s="47">
        <f t="shared" si="19"/>
        <v>21985.98</v>
      </c>
      <c r="AX10" s="46">
        <f>'[2]BOI#6'!$R119</f>
        <v>210220.03</v>
      </c>
      <c r="AY10" s="46"/>
      <c r="AZ10" s="50">
        <f t="shared" si="20"/>
        <v>210220.03</v>
      </c>
      <c r="BA10" s="190">
        <f t="shared" si="21"/>
        <v>237846.01</v>
      </c>
      <c r="BB10" s="200">
        <f t="shared" si="22"/>
        <v>0</v>
      </c>
      <c r="BC10" s="222">
        <f t="shared" si="23"/>
        <v>237846.01</v>
      </c>
      <c r="BD10" s="204">
        <f t="shared" si="24"/>
        <v>310470.65999999997</v>
      </c>
      <c r="BE10" s="217">
        <f t="shared" si="25"/>
        <v>0</v>
      </c>
      <c r="BF10" s="225">
        <f t="shared" si="26"/>
        <v>310470.65999999997</v>
      </c>
      <c r="BG10" s="204">
        <f t="shared" si="27"/>
        <v>704983.74</v>
      </c>
      <c r="BH10" s="133">
        <f t="shared" si="28"/>
        <v>184760.77</v>
      </c>
      <c r="BI10" s="225">
        <f t="shared" si="29"/>
        <v>520222.97</v>
      </c>
      <c r="BJ10" s="290"/>
      <c r="BK10" s="45">
        <f>VLOOKUP($B10,Test!$A$69:$I$122,4,0)</f>
        <v>42623.7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'[2]BOI#6'!$D120</f>
        <v>0</v>
      </c>
      <c r="F11" s="46">
        <v>0</v>
      </c>
      <c r="G11" s="47">
        <f t="shared" si="30"/>
        <v>0</v>
      </c>
      <c r="H11" s="46">
        <f>'[2]BOI#6'!$E120</f>
        <v>156551.72</v>
      </c>
      <c r="I11" s="46">
        <v>41121.5</v>
      </c>
      <c r="J11" s="47">
        <f t="shared" si="31"/>
        <v>115430.22</v>
      </c>
      <c r="K11" s="46">
        <f>'[2]BOI#6'!$F120</f>
        <v>96471.1</v>
      </c>
      <c r="L11" s="46"/>
      <c r="M11" s="48">
        <f t="shared" si="32"/>
        <v>96471.1</v>
      </c>
      <c r="N11" s="190">
        <f t="shared" si="33"/>
        <v>253022.82</v>
      </c>
      <c r="O11" s="129">
        <f t="shared" si="33"/>
        <v>41121.5</v>
      </c>
      <c r="P11" s="61">
        <f t="shared" si="34"/>
        <v>211901.32</v>
      </c>
      <c r="Q11" s="46">
        <f>'[2]BOI#6'!$H120</f>
        <v>58045.05</v>
      </c>
      <c r="R11" s="46"/>
      <c r="S11" s="47">
        <f t="shared" si="35"/>
        <v>58045.05</v>
      </c>
      <c r="T11" s="46">
        <f>'[2]BOI#6'!$I120</f>
        <v>0</v>
      </c>
      <c r="U11" s="46"/>
      <c r="V11" s="47">
        <f t="shared" si="36"/>
        <v>0</v>
      </c>
      <c r="W11" s="46">
        <f>'[2]BOI#6'!$J120</f>
        <v>0</v>
      </c>
      <c r="X11" s="46"/>
      <c r="Y11" s="48">
        <f t="shared" si="37"/>
        <v>0</v>
      </c>
      <c r="Z11" s="190">
        <f t="shared" si="38"/>
        <v>58045.05</v>
      </c>
      <c r="AA11" s="200">
        <f t="shared" si="38"/>
        <v>0</v>
      </c>
      <c r="AB11" s="61">
        <f t="shared" si="39"/>
        <v>58045.05</v>
      </c>
      <c r="AC11" s="204">
        <f t="shared" si="40"/>
        <v>311067.87</v>
      </c>
      <c r="AD11" s="133">
        <f t="shared" si="40"/>
        <v>41121.5</v>
      </c>
      <c r="AE11" s="311">
        <f t="shared" si="41"/>
        <v>269946.37</v>
      </c>
      <c r="AF11" s="297">
        <f>'[2]BOI#6'!$L120</f>
        <v>69089.240000000005</v>
      </c>
      <c r="AG11" s="46"/>
      <c r="AH11" s="50">
        <f t="shared" si="13"/>
        <v>69089.240000000005</v>
      </c>
      <c r="AI11" s="46">
        <f>'[2]BOI#6'!$M120</f>
        <v>0</v>
      </c>
      <c r="AJ11" s="46"/>
      <c r="AK11" s="50">
        <f t="shared" si="14"/>
        <v>0</v>
      </c>
      <c r="AL11" s="46">
        <f>'[2]BOI#6'!$N120</f>
        <v>103272.73</v>
      </c>
      <c r="AM11" s="46"/>
      <c r="AN11" s="48">
        <f t="shared" si="15"/>
        <v>103272.73</v>
      </c>
      <c r="AO11" s="190">
        <f t="shared" si="16"/>
        <v>172361.97</v>
      </c>
      <c r="AP11" s="129">
        <f t="shared" si="16"/>
        <v>0</v>
      </c>
      <c r="AQ11" s="61">
        <f t="shared" si="17"/>
        <v>172361.97</v>
      </c>
      <c r="AR11" s="46">
        <f>'[2]BOI#6'!$P120</f>
        <v>7640.45</v>
      </c>
      <c r="AS11" s="46"/>
      <c r="AT11" s="47">
        <f t="shared" si="18"/>
        <v>7640.45</v>
      </c>
      <c r="AU11" s="46">
        <f>'[2]BOI#6'!$Q120</f>
        <v>72737.08</v>
      </c>
      <c r="AV11" s="46"/>
      <c r="AW11" s="47">
        <f t="shared" si="19"/>
        <v>72737.08</v>
      </c>
      <c r="AX11" s="46">
        <f>'[2]BOI#6'!$R120</f>
        <v>63685.279999999999</v>
      </c>
      <c r="AY11" s="46"/>
      <c r="AZ11" s="50">
        <f t="shared" si="20"/>
        <v>63685.279999999999</v>
      </c>
      <c r="BA11" s="190">
        <f t="shared" si="21"/>
        <v>144062.81</v>
      </c>
      <c r="BB11" s="200">
        <f t="shared" si="22"/>
        <v>0</v>
      </c>
      <c r="BC11" s="222">
        <f t="shared" si="23"/>
        <v>144062.81</v>
      </c>
      <c r="BD11" s="204">
        <f t="shared" si="24"/>
        <v>316424.78000000003</v>
      </c>
      <c r="BE11" s="217">
        <f t="shared" si="25"/>
        <v>0</v>
      </c>
      <c r="BF11" s="225">
        <f t="shared" si="26"/>
        <v>316424.78000000003</v>
      </c>
      <c r="BG11" s="204">
        <f t="shared" si="27"/>
        <v>627492.65</v>
      </c>
      <c r="BH11" s="133">
        <f t="shared" si="28"/>
        <v>41121.5</v>
      </c>
      <c r="BI11" s="225">
        <f t="shared" si="29"/>
        <v>586371.15</v>
      </c>
      <c r="BJ11" s="290"/>
      <c r="BK11" s="45">
        <f>VLOOKUP($B11,Test!$A$69:$I$122,4,0)</f>
        <v>96800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'[2]BOI#6'!$D121</f>
        <v>49007</v>
      </c>
      <c r="F12" s="46">
        <v>49007</v>
      </c>
      <c r="G12" s="47">
        <f t="shared" si="30"/>
        <v>0</v>
      </c>
      <c r="H12" s="46">
        <f>'[2]BOI#6'!$E121</f>
        <v>45845.299999999988</v>
      </c>
      <c r="I12" s="46">
        <v>45845.3</v>
      </c>
      <c r="J12" s="47">
        <f t="shared" si="31"/>
        <v>0</v>
      </c>
      <c r="K12" s="46">
        <f>'[2]BOI#6'!$F121</f>
        <v>49007</v>
      </c>
      <c r="L12" s="46">
        <v>35814.239999999998</v>
      </c>
      <c r="M12" s="48">
        <f t="shared" si="32"/>
        <v>13192.760000000002</v>
      </c>
      <c r="N12" s="190">
        <f t="shared" si="33"/>
        <v>143859.29999999999</v>
      </c>
      <c r="O12" s="129">
        <f t="shared" si="33"/>
        <v>130666.54000000001</v>
      </c>
      <c r="P12" s="61">
        <f t="shared" si="34"/>
        <v>13192.75999999998</v>
      </c>
      <c r="Q12" s="46">
        <f>'[2]BOI#6'!$H121</f>
        <v>47953</v>
      </c>
      <c r="R12" s="46">
        <v>47953</v>
      </c>
      <c r="S12" s="47">
        <f t="shared" si="35"/>
        <v>0</v>
      </c>
      <c r="T12" s="46">
        <f>'[2]BOI#6'!$I121</f>
        <v>49551.51999999999</v>
      </c>
      <c r="U12" s="46"/>
      <c r="V12" s="47">
        <f t="shared" si="36"/>
        <v>49551.51999999999</v>
      </c>
      <c r="W12" s="46">
        <f>'[2]BOI#6'!$J121</f>
        <v>47953</v>
      </c>
      <c r="X12" s="46"/>
      <c r="Y12" s="48">
        <f t="shared" si="37"/>
        <v>47953</v>
      </c>
      <c r="Z12" s="190">
        <f t="shared" si="38"/>
        <v>145457.51999999999</v>
      </c>
      <c r="AA12" s="200">
        <f t="shared" si="38"/>
        <v>47953</v>
      </c>
      <c r="AB12" s="61">
        <f t="shared" si="39"/>
        <v>97504.51999999999</v>
      </c>
      <c r="AC12" s="204">
        <f t="shared" si="40"/>
        <v>289316.81999999995</v>
      </c>
      <c r="AD12" s="133">
        <f t="shared" si="40"/>
        <v>178619.54</v>
      </c>
      <c r="AE12" s="311">
        <f t="shared" si="41"/>
        <v>110697.27999999994</v>
      </c>
      <c r="AF12" s="297">
        <f>'[2]BOI#6'!$L121</f>
        <v>49551</v>
      </c>
      <c r="AG12" s="46"/>
      <c r="AH12" s="50">
        <f t="shared" si="13"/>
        <v>49551</v>
      </c>
      <c r="AI12" s="46">
        <f>'[2]BOI#6'!$M121</f>
        <v>49551</v>
      </c>
      <c r="AJ12" s="46"/>
      <c r="AK12" s="50">
        <f t="shared" si="14"/>
        <v>49551</v>
      </c>
      <c r="AL12" s="46">
        <f>'[2]BOI#6'!$N121</f>
        <v>47954.049999999988</v>
      </c>
      <c r="AM12" s="46"/>
      <c r="AN12" s="48">
        <f t="shared" si="15"/>
        <v>47954.049999999988</v>
      </c>
      <c r="AO12" s="190">
        <f t="shared" si="16"/>
        <v>147056.04999999999</v>
      </c>
      <c r="AP12" s="129">
        <f t="shared" si="16"/>
        <v>0</v>
      </c>
      <c r="AQ12" s="61">
        <f t="shared" si="17"/>
        <v>147056.04999999999</v>
      </c>
      <c r="AR12" s="46">
        <f>'[2]BOI#6'!$P121</f>
        <v>49551</v>
      </c>
      <c r="AS12" s="46"/>
      <c r="AT12" s="47">
        <f t="shared" si="18"/>
        <v>49551</v>
      </c>
      <c r="AU12" s="46">
        <f>'[2]BOI#6'!$Q121</f>
        <v>47953.739999999991</v>
      </c>
      <c r="AV12" s="46"/>
      <c r="AW12" s="47">
        <f t="shared" si="19"/>
        <v>47953.739999999991</v>
      </c>
      <c r="AX12" s="46">
        <f>'[2]BOI#6'!$R121</f>
        <v>49551</v>
      </c>
      <c r="AY12" s="46"/>
      <c r="AZ12" s="50">
        <f t="shared" si="20"/>
        <v>49551</v>
      </c>
      <c r="BA12" s="190">
        <f t="shared" si="21"/>
        <v>147055.74</v>
      </c>
      <c r="BB12" s="200">
        <f t="shared" si="22"/>
        <v>0</v>
      </c>
      <c r="BC12" s="222">
        <f t="shared" si="23"/>
        <v>147055.74</v>
      </c>
      <c r="BD12" s="204">
        <f t="shared" si="24"/>
        <v>294111.78999999998</v>
      </c>
      <c r="BE12" s="217">
        <f t="shared" si="25"/>
        <v>0</v>
      </c>
      <c r="BF12" s="225">
        <f t="shared" si="26"/>
        <v>294111.78999999998</v>
      </c>
      <c r="BG12" s="204">
        <f t="shared" si="27"/>
        <v>583428.60999999987</v>
      </c>
      <c r="BH12" s="133">
        <f t="shared" si="28"/>
        <v>178619.54</v>
      </c>
      <c r="BI12" s="225">
        <f t="shared" si="29"/>
        <v>404809.06999999983</v>
      </c>
      <c r="BJ12" s="290"/>
      <c r="BK12" s="45">
        <f>VLOOKUP($B12,Test!$A$69:$I$122,4,0)</f>
        <v>62624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'[2]BOI#6'!$D122</f>
        <v>0</v>
      </c>
      <c r="F13" s="46"/>
      <c r="G13" s="47">
        <f t="shared" si="30"/>
        <v>0</v>
      </c>
      <c r="H13" s="46">
        <f>'[2]BOI#6'!$E122</f>
        <v>0</v>
      </c>
      <c r="I13" s="46"/>
      <c r="J13" s="47">
        <f t="shared" si="31"/>
        <v>0</v>
      </c>
      <c r="K13" s="46">
        <f>'[2]BOI#6'!$F122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'[2]BOI#6'!$H122</f>
        <v>0</v>
      </c>
      <c r="R13" s="46"/>
      <c r="S13" s="47">
        <f t="shared" si="35"/>
        <v>0</v>
      </c>
      <c r="T13" s="46">
        <f>'[2]BOI#6'!$I122</f>
        <v>0</v>
      </c>
      <c r="U13" s="46"/>
      <c r="V13" s="47">
        <f t="shared" si="36"/>
        <v>0</v>
      </c>
      <c r="W13" s="46">
        <f>'[2]BOI#6'!$J122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'[2]BOI#6'!$L122</f>
        <v>0</v>
      </c>
      <c r="AG13" s="46"/>
      <c r="AH13" s="50">
        <f t="shared" si="13"/>
        <v>0</v>
      </c>
      <c r="AI13" s="46">
        <f>'[2]BOI#6'!$M122</f>
        <v>0</v>
      </c>
      <c r="AJ13" s="46"/>
      <c r="AK13" s="50">
        <f t="shared" si="14"/>
        <v>0</v>
      </c>
      <c r="AL13" s="46">
        <f>'[2]BOI#6'!$N122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'[2]BOI#6'!$P122</f>
        <v>0</v>
      </c>
      <c r="AS13" s="46"/>
      <c r="AT13" s="47">
        <f t="shared" si="18"/>
        <v>0</v>
      </c>
      <c r="AU13" s="46">
        <f>'[2]BOI#6'!$Q122</f>
        <v>0</v>
      </c>
      <c r="AV13" s="46"/>
      <c r="AW13" s="47">
        <f t="shared" si="19"/>
        <v>0</v>
      </c>
      <c r="AX13" s="46">
        <f>'[2]BOI#6'!$R122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VLOOKUP($B13,Test!$A$69:$I$122,4,0)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'[2]BOI#6'!$D123</f>
        <v>105764.83</v>
      </c>
      <c r="F14" s="46">
        <v>82478.600000000006</v>
      </c>
      <c r="G14" s="47">
        <f t="shared" si="30"/>
        <v>23286.229999999996</v>
      </c>
      <c r="H14" s="46">
        <f>'[2]BOI#6'!$E123</f>
        <v>411370.46</v>
      </c>
      <c r="I14" s="46">
        <v>405680.01</v>
      </c>
      <c r="J14" s="47">
        <f t="shared" si="31"/>
        <v>5690.4500000000116</v>
      </c>
      <c r="K14" s="46">
        <f>'[2]BOI#6'!$F123</f>
        <v>239930.08</v>
      </c>
      <c r="L14" s="46">
        <v>342380.79</v>
      </c>
      <c r="M14" s="48">
        <f t="shared" si="32"/>
        <v>-102450.70999999999</v>
      </c>
      <c r="N14" s="190">
        <f t="shared" si="33"/>
        <v>757065.37</v>
      </c>
      <c r="O14" s="129">
        <f t="shared" si="33"/>
        <v>830539.39999999991</v>
      </c>
      <c r="P14" s="61">
        <f t="shared" si="34"/>
        <v>-73474.029999999912</v>
      </c>
      <c r="Q14" s="46">
        <f>'[2]BOI#6'!$H123</f>
        <v>336524.19</v>
      </c>
      <c r="R14" s="46">
        <v>264931.87</v>
      </c>
      <c r="S14" s="47">
        <f t="shared" si="35"/>
        <v>71592.320000000007</v>
      </c>
      <c r="T14" s="46">
        <f>'[2]BOI#6'!$I123</f>
        <v>342414.46</v>
      </c>
      <c r="U14" s="46"/>
      <c r="V14" s="47">
        <f t="shared" si="36"/>
        <v>342414.46</v>
      </c>
      <c r="W14" s="46">
        <f>'[2]BOI#6'!$J123</f>
        <v>143243.99</v>
      </c>
      <c r="X14" s="46"/>
      <c r="Y14" s="48">
        <f t="shared" si="37"/>
        <v>143243.99</v>
      </c>
      <c r="Z14" s="190">
        <f t="shared" si="38"/>
        <v>822182.64</v>
      </c>
      <c r="AA14" s="200">
        <f t="shared" si="38"/>
        <v>264931.87</v>
      </c>
      <c r="AB14" s="61">
        <f t="shared" si="39"/>
        <v>557250.77</v>
      </c>
      <c r="AC14" s="204">
        <f t="shared" si="40"/>
        <v>1579248.01</v>
      </c>
      <c r="AD14" s="133">
        <f t="shared" si="40"/>
        <v>1095471.27</v>
      </c>
      <c r="AE14" s="311">
        <f t="shared" si="41"/>
        <v>483776.74</v>
      </c>
      <c r="AF14" s="297">
        <f>'[2]BOI#6'!$L123</f>
        <v>331100.09000000003</v>
      </c>
      <c r="AG14" s="46"/>
      <c r="AH14" s="50">
        <f t="shared" si="13"/>
        <v>331100.09000000003</v>
      </c>
      <c r="AI14" s="46">
        <f>'[2]BOI#6'!$M123</f>
        <v>214893.23</v>
      </c>
      <c r="AJ14" s="46"/>
      <c r="AK14" s="50">
        <f t="shared" si="14"/>
        <v>214893.23</v>
      </c>
      <c r="AL14" s="46">
        <f>'[2]BOI#6'!$N123</f>
        <v>127282.73</v>
      </c>
      <c r="AM14" s="46"/>
      <c r="AN14" s="48">
        <f t="shared" si="15"/>
        <v>127282.73</v>
      </c>
      <c r="AO14" s="190">
        <f t="shared" si="16"/>
        <v>673276.05</v>
      </c>
      <c r="AP14" s="129">
        <f t="shared" si="16"/>
        <v>0</v>
      </c>
      <c r="AQ14" s="61">
        <f t="shared" si="17"/>
        <v>673276.05</v>
      </c>
      <c r="AR14" s="46">
        <f>'[2]BOI#6'!$P123</f>
        <v>262335.59999999998</v>
      </c>
      <c r="AS14" s="46"/>
      <c r="AT14" s="47">
        <f t="shared" si="18"/>
        <v>262335.59999999998</v>
      </c>
      <c r="AU14" s="46">
        <f>'[2]BOI#6'!$Q123</f>
        <v>189705.48</v>
      </c>
      <c r="AV14" s="46"/>
      <c r="AW14" s="47">
        <f t="shared" si="19"/>
        <v>189705.48</v>
      </c>
      <c r="AX14" s="46">
        <f>'[2]BOI#6'!$R123</f>
        <v>110984.11</v>
      </c>
      <c r="AY14" s="46"/>
      <c r="AZ14" s="50">
        <f t="shared" si="20"/>
        <v>110984.11</v>
      </c>
      <c r="BA14" s="190">
        <f t="shared" si="21"/>
        <v>563025.18999999994</v>
      </c>
      <c r="BB14" s="200">
        <f t="shared" si="22"/>
        <v>0</v>
      </c>
      <c r="BC14" s="222">
        <f t="shared" si="23"/>
        <v>563025.18999999994</v>
      </c>
      <c r="BD14" s="204">
        <f t="shared" si="24"/>
        <v>1236301.2400000002</v>
      </c>
      <c r="BE14" s="217">
        <f t="shared" si="25"/>
        <v>0</v>
      </c>
      <c r="BF14" s="225">
        <f t="shared" si="26"/>
        <v>1236301.2400000002</v>
      </c>
      <c r="BG14" s="204">
        <f t="shared" si="27"/>
        <v>2815549.25</v>
      </c>
      <c r="BH14" s="133">
        <f t="shared" si="28"/>
        <v>1095471.27</v>
      </c>
      <c r="BI14" s="225">
        <f t="shared" si="29"/>
        <v>1720077.98</v>
      </c>
      <c r="BJ14" s="290"/>
      <c r="BK14" s="45">
        <f>VLOOKUP($B14,Test!$A$69:$I$122,4,0)</f>
        <v>493612.39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'[2]BOI#6'!$D124</f>
        <v>440278.76</v>
      </c>
      <c r="F15" s="46">
        <v>595565.48</v>
      </c>
      <c r="G15" s="47">
        <f t="shared" si="30"/>
        <v>-155286.71999999997</v>
      </c>
      <c r="H15" s="46">
        <f>'[2]BOI#6'!$E124</f>
        <v>436649.68</v>
      </c>
      <c r="I15" s="46">
        <v>549888.32999999996</v>
      </c>
      <c r="J15" s="47">
        <f t="shared" si="31"/>
        <v>-113238.64999999997</v>
      </c>
      <c r="K15" s="46">
        <f>'[2]BOI#6'!$F124</f>
        <v>439129.17</v>
      </c>
      <c r="L15" s="46">
        <v>833776.67</v>
      </c>
      <c r="M15" s="48">
        <f t="shared" si="32"/>
        <v>-394647.50000000006</v>
      </c>
      <c r="N15" s="190">
        <f t="shared" si="33"/>
        <v>1316057.6099999999</v>
      </c>
      <c r="O15" s="129">
        <f t="shared" si="33"/>
        <v>1979230.48</v>
      </c>
      <c r="P15" s="61">
        <f t="shared" si="34"/>
        <v>-663172.87000000011</v>
      </c>
      <c r="Q15" s="46">
        <f>'[2]BOI#6'!$H124</f>
        <v>322577.34000000003</v>
      </c>
      <c r="R15" s="46">
        <v>740854.08</v>
      </c>
      <c r="S15" s="47">
        <f t="shared" si="35"/>
        <v>-418276.73999999993</v>
      </c>
      <c r="T15" s="46">
        <f>'[2]BOI#6'!$I124</f>
        <v>334219.63</v>
      </c>
      <c r="U15" s="46"/>
      <c r="V15" s="47">
        <f t="shared" si="36"/>
        <v>334219.63</v>
      </c>
      <c r="W15" s="46">
        <f>'[2]BOI#6'!$J124</f>
        <v>383180.61</v>
      </c>
      <c r="X15" s="46"/>
      <c r="Y15" s="48">
        <f t="shared" si="37"/>
        <v>383180.61</v>
      </c>
      <c r="Z15" s="190">
        <f t="shared" si="38"/>
        <v>1039977.58</v>
      </c>
      <c r="AA15" s="200">
        <f t="shared" si="38"/>
        <v>740854.08</v>
      </c>
      <c r="AB15" s="61">
        <f t="shared" si="39"/>
        <v>299123.5</v>
      </c>
      <c r="AC15" s="204">
        <f t="shared" si="40"/>
        <v>2356035.19</v>
      </c>
      <c r="AD15" s="133">
        <f t="shared" si="40"/>
        <v>2720084.56</v>
      </c>
      <c r="AE15" s="311">
        <f t="shared" si="41"/>
        <v>-364049.37000000011</v>
      </c>
      <c r="AF15" s="297">
        <f>'[2]BOI#6'!$L124</f>
        <v>329616.8</v>
      </c>
      <c r="AG15" s="46"/>
      <c r="AH15" s="50">
        <f t="shared" si="13"/>
        <v>329616.8</v>
      </c>
      <c r="AI15" s="46">
        <f>'[2]BOI#6'!$M124</f>
        <v>331128.77</v>
      </c>
      <c r="AJ15" s="46"/>
      <c r="AK15" s="50">
        <f t="shared" si="14"/>
        <v>331128.77</v>
      </c>
      <c r="AL15" s="46">
        <f>'[2]BOI#6'!$N124</f>
        <v>368265.68</v>
      </c>
      <c r="AM15" s="46"/>
      <c r="AN15" s="48">
        <f t="shared" si="15"/>
        <v>368265.68</v>
      </c>
      <c r="AO15" s="190">
        <f t="shared" si="16"/>
        <v>1029011.25</v>
      </c>
      <c r="AP15" s="129">
        <f t="shared" si="16"/>
        <v>0</v>
      </c>
      <c r="AQ15" s="61">
        <f t="shared" si="17"/>
        <v>1029011.25</v>
      </c>
      <c r="AR15" s="46">
        <f>'[2]BOI#6'!$P124</f>
        <v>293373.37</v>
      </c>
      <c r="AS15" s="46"/>
      <c r="AT15" s="47">
        <f t="shared" si="18"/>
        <v>293373.37</v>
      </c>
      <c r="AU15" s="46">
        <f>'[2]BOI#6'!$Q124</f>
        <v>294347.69</v>
      </c>
      <c r="AV15" s="46"/>
      <c r="AW15" s="47">
        <f t="shared" si="19"/>
        <v>294347.69</v>
      </c>
      <c r="AX15" s="46">
        <f>'[2]BOI#6'!$R124</f>
        <v>332448.53000000003</v>
      </c>
      <c r="AY15" s="46"/>
      <c r="AZ15" s="50">
        <f t="shared" si="20"/>
        <v>332448.53000000003</v>
      </c>
      <c r="BA15" s="190">
        <f t="shared" si="21"/>
        <v>920169.59000000008</v>
      </c>
      <c r="BB15" s="200">
        <f t="shared" si="22"/>
        <v>0</v>
      </c>
      <c r="BC15" s="222">
        <f t="shared" si="23"/>
        <v>920169.59000000008</v>
      </c>
      <c r="BD15" s="204">
        <f t="shared" si="24"/>
        <v>1949180.84</v>
      </c>
      <c r="BE15" s="217">
        <f t="shared" si="25"/>
        <v>0</v>
      </c>
      <c r="BF15" s="225">
        <f t="shared" si="26"/>
        <v>1949180.84</v>
      </c>
      <c r="BG15" s="204">
        <f t="shared" si="27"/>
        <v>4305216.03</v>
      </c>
      <c r="BH15" s="133">
        <f t="shared" si="28"/>
        <v>2720084.56</v>
      </c>
      <c r="BI15" s="225">
        <f t="shared" si="29"/>
        <v>1585131.4700000002</v>
      </c>
      <c r="BJ15" s="290"/>
      <c r="BK15" s="45">
        <f>VLOOKUP($B15,Test!$A$69:$I$122,4,0)</f>
        <v>806585.86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'[2]BOI#6'!$D125</f>
        <v>45229.736447368421</v>
      </c>
      <c r="F16" s="46">
        <v>57379.74</v>
      </c>
      <c r="G16" s="47">
        <f t="shared" si="30"/>
        <v>-12150.003552631577</v>
      </c>
      <c r="H16" s="46">
        <f>'[2]BOI#6'!$E125</f>
        <v>44120.829656992079</v>
      </c>
      <c r="I16" s="46">
        <v>81649.53</v>
      </c>
      <c r="J16" s="47">
        <f t="shared" si="31"/>
        <v>-37528.70034300792</v>
      </c>
      <c r="K16" s="46">
        <f>'[2]BOI#6'!$F125</f>
        <v>46560.681923311015</v>
      </c>
      <c r="L16" s="46">
        <v>53435.02</v>
      </c>
      <c r="M16" s="48">
        <f t="shared" si="32"/>
        <v>-6874.3380766889823</v>
      </c>
      <c r="N16" s="190">
        <f t="shared" si="33"/>
        <v>135911.24802767154</v>
      </c>
      <c r="O16" s="129">
        <f t="shared" si="33"/>
        <v>192464.28999999998</v>
      </c>
      <c r="P16" s="61">
        <f t="shared" si="34"/>
        <v>-56553.041972328443</v>
      </c>
      <c r="Q16" s="46">
        <f>'[2]BOI#6'!$H125</f>
        <v>35129.920037359894</v>
      </c>
      <c r="R16" s="46">
        <v>81163.95</v>
      </c>
      <c r="S16" s="47">
        <f t="shared" si="35"/>
        <v>-46034.029962640103</v>
      </c>
      <c r="T16" s="46">
        <f>'[2]BOI#6'!$I125</f>
        <v>35116.200426908152</v>
      </c>
      <c r="U16" s="46"/>
      <c r="V16" s="47">
        <f t="shared" si="36"/>
        <v>35116.200426908152</v>
      </c>
      <c r="W16" s="46">
        <f>'[2]BOI#6'!$J125</f>
        <v>32682.853120936285</v>
      </c>
      <c r="X16" s="46"/>
      <c r="Y16" s="48">
        <f t="shared" si="37"/>
        <v>32682.853120936285</v>
      </c>
      <c r="Z16" s="190">
        <f t="shared" si="38"/>
        <v>102928.97358520434</v>
      </c>
      <c r="AA16" s="200">
        <f t="shared" si="38"/>
        <v>81163.95</v>
      </c>
      <c r="AB16" s="61">
        <f t="shared" si="39"/>
        <v>21765.023585204341</v>
      </c>
      <c r="AC16" s="204">
        <f t="shared" si="40"/>
        <v>238840.22161287587</v>
      </c>
      <c r="AD16" s="133">
        <f t="shared" si="40"/>
        <v>273628.24</v>
      </c>
      <c r="AE16" s="311">
        <f t="shared" si="41"/>
        <v>-34788.018387124117</v>
      </c>
      <c r="AF16" s="297">
        <f>'[2]BOI#6'!$L125</f>
        <v>35520.990216138322</v>
      </c>
      <c r="AG16" s="46"/>
      <c r="AH16" s="50">
        <f t="shared" si="13"/>
        <v>35520.990216138322</v>
      </c>
      <c r="AI16" s="46">
        <f>'[2]BOI#6'!$M125</f>
        <v>36544.558825481079</v>
      </c>
      <c r="AJ16" s="46"/>
      <c r="AK16" s="50">
        <f t="shared" si="14"/>
        <v>36544.558825481079</v>
      </c>
      <c r="AL16" s="46">
        <f>'[2]BOI#6'!$N125</f>
        <v>35642.679648648649</v>
      </c>
      <c r="AM16" s="46"/>
      <c r="AN16" s="48">
        <f t="shared" si="15"/>
        <v>35642.679648648649</v>
      </c>
      <c r="AO16" s="190">
        <f t="shared" si="16"/>
        <v>107708.22869026806</v>
      </c>
      <c r="AP16" s="129">
        <f t="shared" si="16"/>
        <v>0</v>
      </c>
      <c r="AQ16" s="61">
        <f t="shared" si="17"/>
        <v>107708.22869026806</v>
      </c>
      <c r="AR16" s="46">
        <f>'[2]BOI#6'!$P125</f>
        <v>37747.526579292273</v>
      </c>
      <c r="AS16" s="46"/>
      <c r="AT16" s="47">
        <f t="shared" si="18"/>
        <v>37747.526579292273</v>
      </c>
      <c r="AU16" s="46">
        <f>'[2]BOI#6'!$Q125</f>
        <v>37529.967036535862</v>
      </c>
      <c r="AV16" s="46"/>
      <c r="AW16" s="47">
        <f t="shared" si="19"/>
        <v>37529.967036535862</v>
      </c>
      <c r="AX16" s="46">
        <f>'[2]BOI#6'!$R125</f>
        <v>32213.123847283405</v>
      </c>
      <c r="AY16" s="46"/>
      <c r="AZ16" s="50">
        <f t="shared" si="20"/>
        <v>32213.123847283405</v>
      </c>
      <c r="BA16" s="190">
        <f t="shared" si="21"/>
        <v>107490.61746311154</v>
      </c>
      <c r="BB16" s="200">
        <f t="shared" si="22"/>
        <v>0</v>
      </c>
      <c r="BC16" s="222">
        <f t="shared" si="23"/>
        <v>107490.61746311154</v>
      </c>
      <c r="BD16" s="204">
        <f t="shared" si="24"/>
        <v>215198.84615337956</v>
      </c>
      <c r="BE16" s="217">
        <f t="shared" si="25"/>
        <v>0</v>
      </c>
      <c r="BF16" s="225">
        <f t="shared" si="26"/>
        <v>215198.84615337956</v>
      </c>
      <c r="BG16" s="204">
        <f t="shared" si="27"/>
        <v>454039.06776625547</v>
      </c>
      <c r="BH16" s="133">
        <f t="shared" si="28"/>
        <v>273628.24</v>
      </c>
      <c r="BI16" s="225">
        <f t="shared" si="29"/>
        <v>180410.82776625548</v>
      </c>
      <c r="BJ16" s="290"/>
      <c r="BK16" s="45">
        <f>VLOOKUP($B16,Test!$A$69:$I$122,4,0)</f>
        <v>66718.66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'[2]BOI#6'!$D126</f>
        <v>0</v>
      </c>
      <c r="F17" s="46"/>
      <c r="G17" s="47">
        <f t="shared" si="30"/>
        <v>0</v>
      </c>
      <c r="H17" s="46">
        <f>'[2]BOI#6'!$E126</f>
        <v>0</v>
      </c>
      <c r="I17" s="46"/>
      <c r="J17" s="47">
        <f t="shared" si="31"/>
        <v>0</v>
      </c>
      <c r="K17" s="46">
        <f>'[2]BOI#6'!$F126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'[2]BOI#6'!$H126</f>
        <v>0</v>
      </c>
      <c r="R17" s="46"/>
      <c r="S17" s="47">
        <f t="shared" si="35"/>
        <v>0</v>
      </c>
      <c r="T17" s="46">
        <f>'[2]BOI#6'!$I126</f>
        <v>0</v>
      </c>
      <c r="U17" s="46"/>
      <c r="V17" s="47">
        <f t="shared" si="36"/>
        <v>0</v>
      </c>
      <c r="W17" s="46">
        <f>'[2]BOI#6'!$J126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'[2]BOI#6'!$L126</f>
        <v>0</v>
      </c>
      <c r="AG17" s="46"/>
      <c r="AH17" s="50">
        <f t="shared" si="13"/>
        <v>0</v>
      </c>
      <c r="AI17" s="46">
        <f>'[2]BOI#6'!$M126</f>
        <v>0</v>
      </c>
      <c r="AJ17" s="46"/>
      <c r="AK17" s="50">
        <f t="shared" si="14"/>
        <v>0</v>
      </c>
      <c r="AL17" s="46">
        <f>'[2]BOI#6'!$N126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'[2]BOI#6'!$P126</f>
        <v>0</v>
      </c>
      <c r="AS17" s="46"/>
      <c r="AT17" s="47">
        <f t="shared" si="18"/>
        <v>0</v>
      </c>
      <c r="AU17" s="46">
        <f>'[2]BOI#6'!$Q126</f>
        <v>0</v>
      </c>
      <c r="AV17" s="46"/>
      <c r="AW17" s="47">
        <f t="shared" si="19"/>
        <v>0</v>
      </c>
      <c r="AX17" s="46">
        <f>'[2]BOI#6'!$R126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VLOOKUP($B17,Test!$A$69:$I$122,4,0)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'[2]BOI#6'!$D127</f>
        <v>20011</v>
      </c>
      <c r="F18" s="46">
        <v>48333.21</v>
      </c>
      <c r="G18" s="47">
        <f t="shared" si="30"/>
        <v>-28322.21</v>
      </c>
      <c r="H18" s="46">
        <f>'[2]BOI#6'!$E127</f>
        <v>19519</v>
      </c>
      <c r="I18" s="46">
        <v>42611.67</v>
      </c>
      <c r="J18" s="47">
        <f t="shared" si="31"/>
        <v>-23092.67</v>
      </c>
      <c r="K18" s="46">
        <f>'[2]BOI#6'!$F127</f>
        <v>20164</v>
      </c>
      <c r="L18" s="46">
        <v>71521.89</v>
      </c>
      <c r="M18" s="48">
        <f t="shared" si="32"/>
        <v>-51357.89</v>
      </c>
      <c r="N18" s="190">
        <f t="shared" si="33"/>
        <v>59694</v>
      </c>
      <c r="O18" s="129">
        <f t="shared" si="33"/>
        <v>162466.77000000002</v>
      </c>
      <c r="P18" s="61">
        <f t="shared" si="34"/>
        <v>-102772.77000000002</v>
      </c>
      <c r="Q18" s="46">
        <f>'[2]BOI#6'!$H127</f>
        <v>15088</v>
      </c>
      <c r="R18" s="46">
        <v>32428.79</v>
      </c>
      <c r="S18" s="47">
        <f t="shared" si="35"/>
        <v>-17340.79</v>
      </c>
      <c r="T18" s="46">
        <f>'[2]BOI#6'!$I127</f>
        <v>15088</v>
      </c>
      <c r="U18" s="46"/>
      <c r="V18" s="47">
        <f t="shared" si="36"/>
        <v>15088</v>
      </c>
      <c r="W18" s="46">
        <f>'[2]BOI#6'!$J127</f>
        <v>16100</v>
      </c>
      <c r="X18" s="46"/>
      <c r="Y18" s="48">
        <f t="shared" si="37"/>
        <v>16100</v>
      </c>
      <c r="Z18" s="190">
        <f t="shared" si="38"/>
        <v>46276</v>
      </c>
      <c r="AA18" s="200">
        <f t="shared" si="38"/>
        <v>32428.79</v>
      </c>
      <c r="AB18" s="61">
        <f t="shared" si="39"/>
        <v>13847.21</v>
      </c>
      <c r="AC18" s="204">
        <f t="shared" si="40"/>
        <v>105970</v>
      </c>
      <c r="AD18" s="133">
        <f t="shared" si="40"/>
        <v>194895.56000000003</v>
      </c>
      <c r="AE18" s="311">
        <f t="shared" si="41"/>
        <v>-88925.560000000027</v>
      </c>
      <c r="AF18" s="297">
        <f>'[2]BOI#6'!$L127</f>
        <v>14645</v>
      </c>
      <c r="AG18" s="46"/>
      <c r="AH18" s="50">
        <f t="shared" si="13"/>
        <v>14645</v>
      </c>
      <c r="AI18" s="46">
        <f>'[2]BOI#6'!$M127</f>
        <v>14634</v>
      </c>
      <c r="AJ18" s="46"/>
      <c r="AK18" s="50">
        <f t="shared" si="14"/>
        <v>14634</v>
      </c>
      <c r="AL18" s="46">
        <f>'[2]BOI#6'!$N127</f>
        <v>15544</v>
      </c>
      <c r="AM18" s="46"/>
      <c r="AN18" s="48">
        <f t="shared" si="15"/>
        <v>15544</v>
      </c>
      <c r="AO18" s="190">
        <f t="shared" si="16"/>
        <v>44823</v>
      </c>
      <c r="AP18" s="129">
        <f t="shared" si="16"/>
        <v>0</v>
      </c>
      <c r="AQ18" s="61">
        <f t="shared" si="17"/>
        <v>44823</v>
      </c>
      <c r="AR18" s="46">
        <f>'[2]BOI#6'!$P127</f>
        <v>14597</v>
      </c>
      <c r="AS18" s="46"/>
      <c r="AT18" s="47">
        <f t="shared" si="18"/>
        <v>14597</v>
      </c>
      <c r="AU18" s="46">
        <f>'[2]BOI#6'!$Q127</f>
        <v>14597</v>
      </c>
      <c r="AV18" s="46"/>
      <c r="AW18" s="47">
        <f t="shared" si="19"/>
        <v>14597</v>
      </c>
      <c r="AX18" s="46">
        <f>'[2]BOI#6'!$R127</f>
        <v>15083</v>
      </c>
      <c r="AY18" s="46"/>
      <c r="AZ18" s="50">
        <f t="shared" si="20"/>
        <v>15083</v>
      </c>
      <c r="BA18" s="190">
        <f t="shared" si="21"/>
        <v>44277</v>
      </c>
      <c r="BB18" s="200">
        <f t="shared" si="22"/>
        <v>0</v>
      </c>
      <c r="BC18" s="222">
        <f t="shared" si="23"/>
        <v>44277</v>
      </c>
      <c r="BD18" s="204">
        <f t="shared" si="24"/>
        <v>89100</v>
      </c>
      <c r="BE18" s="217">
        <f t="shared" si="25"/>
        <v>0</v>
      </c>
      <c r="BF18" s="225">
        <f t="shared" si="26"/>
        <v>89100</v>
      </c>
      <c r="BG18" s="204">
        <f t="shared" si="27"/>
        <v>195070</v>
      </c>
      <c r="BH18" s="133">
        <f t="shared" si="28"/>
        <v>194895.56000000003</v>
      </c>
      <c r="BI18" s="225">
        <f t="shared" si="29"/>
        <v>174.43999999997322</v>
      </c>
      <c r="BJ18" s="290"/>
      <c r="BK18" s="45">
        <f>VLOOKUP($B18,Test!$A$69:$I$122,4,0)</f>
        <v>33552.89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'[2]BOI#6'!$D128</f>
        <v>51122.42</v>
      </c>
      <c r="F19" s="46">
        <v>78993.37</v>
      </c>
      <c r="G19" s="47">
        <f t="shared" si="30"/>
        <v>-27870.949999999997</v>
      </c>
      <c r="H19" s="46">
        <f>'[2]BOI#6'!$E128</f>
        <v>39436.78</v>
      </c>
      <c r="I19" s="46">
        <v>46376.89</v>
      </c>
      <c r="J19" s="47">
        <f t="shared" si="31"/>
        <v>-6940.1100000000006</v>
      </c>
      <c r="K19" s="46">
        <f>'[2]BOI#6'!$F128</f>
        <v>45375.66</v>
      </c>
      <c r="L19" s="46">
        <v>43268.37</v>
      </c>
      <c r="M19" s="48">
        <f t="shared" si="32"/>
        <v>2107.2900000000009</v>
      </c>
      <c r="N19" s="190">
        <f t="shared" si="33"/>
        <v>135934.85999999999</v>
      </c>
      <c r="O19" s="129">
        <f t="shared" si="33"/>
        <v>168638.63</v>
      </c>
      <c r="P19" s="61">
        <f t="shared" si="34"/>
        <v>-32703.770000000019</v>
      </c>
      <c r="Q19" s="46">
        <f>'[2]BOI#6'!$H128</f>
        <v>36986.49</v>
      </c>
      <c r="R19" s="46">
        <v>40518.199999999997</v>
      </c>
      <c r="S19" s="47">
        <f t="shared" si="35"/>
        <v>-3531.7099999999991</v>
      </c>
      <c r="T19" s="46">
        <f>'[2]BOI#6'!$I128</f>
        <v>36450.449999999997</v>
      </c>
      <c r="U19" s="46"/>
      <c r="V19" s="47">
        <f t="shared" si="36"/>
        <v>36450.449999999997</v>
      </c>
      <c r="W19" s="46">
        <f>'[2]BOI#6'!$J128</f>
        <v>46614.36</v>
      </c>
      <c r="X19" s="46"/>
      <c r="Y19" s="48">
        <f t="shared" si="37"/>
        <v>46614.36</v>
      </c>
      <c r="Z19" s="190">
        <f t="shared" si="38"/>
        <v>120051.3</v>
      </c>
      <c r="AA19" s="200">
        <f t="shared" si="38"/>
        <v>40518.199999999997</v>
      </c>
      <c r="AB19" s="61">
        <f t="shared" si="39"/>
        <v>79533.100000000006</v>
      </c>
      <c r="AC19" s="204">
        <f t="shared" si="40"/>
        <v>255986.15999999997</v>
      </c>
      <c r="AD19" s="133">
        <f t="shared" si="40"/>
        <v>209156.83000000002</v>
      </c>
      <c r="AE19" s="311">
        <f t="shared" si="41"/>
        <v>46829.329999999958</v>
      </c>
      <c r="AF19" s="297">
        <f>'[2]BOI#6'!$L128</f>
        <v>39387.870000000003</v>
      </c>
      <c r="AG19" s="46"/>
      <c r="AH19" s="50">
        <f t="shared" si="13"/>
        <v>39387.870000000003</v>
      </c>
      <c r="AI19" s="46">
        <f>'[2]BOI#6'!$M128</f>
        <v>41566.36</v>
      </c>
      <c r="AJ19" s="46"/>
      <c r="AK19" s="50">
        <f t="shared" si="14"/>
        <v>41566.36</v>
      </c>
      <c r="AL19" s="46">
        <f>'[2]BOI#6'!$N128</f>
        <v>39318.18</v>
      </c>
      <c r="AM19" s="46"/>
      <c r="AN19" s="48">
        <f t="shared" si="15"/>
        <v>39318.18</v>
      </c>
      <c r="AO19" s="190">
        <f t="shared" si="16"/>
        <v>120272.41</v>
      </c>
      <c r="AP19" s="129">
        <f t="shared" si="16"/>
        <v>0</v>
      </c>
      <c r="AQ19" s="61">
        <f t="shared" si="17"/>
        <v>120272.41</v>
      </c>
      <c r="AR19" s="46">
        <f>'[2]BOI#6'!$P128</f>
        <v>87273.03</v>
      </c>
      <c r="AS19" s="46"/>
      <c r="AT19" s="47">
        <f t="shared" si="18"/>
        <v>87273.03</v>
      </c>
      <c r="AU19" s="46">
        <f>'[2]BOI#6'!$Q128</f>
        <v>36922.47</v>
      </c>
      <c r="AV19" s="46"/>
      <c r="AW19" s="47">
        <f t="shared" si="19"/>
        <v>36922.47</v>
      </c>
      <c r="AX19" s="46">
        <f>'[2]BOI#6'!$R128</f>
        <v>34043.15</v>
      </c>
      <c r="AY19" s="46"/>
      <c r="AZ19" s="50">
        <f t="shared" si="20"/>
        <v>34043.15</v>
      </c>
      <c r="BA19" s="190">
        <f t="shared" si="21"/>
        <v>158238.65</v>
      </c>
      <c r="BB19" s="200">
        <f t="shared" si="22"/>
        <v>0</v>
      </c>
      <c r="BC19" s="222">
        <f t="shared" si="23"/>
        <v>158238.65</v>
      </c>
      <c r="BD19" s="204">
        <f t="shared" si="24"/>
        <v>278511.06</v>
      </c>
      <c r="BE19" s="217">
        <f t="shared" si="25"/>
        <v>0</v>
      </c>
      <c r="BF19" s="225">
        <f t="shared" si="26"/>
        <v>278511.06</v>
      </c>
      <c r="BG19" s="204">
        <f t="shared" si="27"/>
        <v>534497.22</v>
      </c>
      <c r="BH19" s="133">
        <f t="shared" si="28"/>
        <v>209156.83000000002</v>
      </c>
      <c r="BI19" s="225">
        <f t="shared" si="29"/>
        <v>325340.38999999996</v>
      </c>
      <c r="BJ19" s="290"/>
      <c r="BK19" s="45">
        <f>VLOOKUP($B19,Test!$A$69:$I$122,4,0)</f>
        <v>120378.21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'[2]BOI#6'!$D129</f>
        <v>0</v>
      </c>
      <c r="F20" s="46">
        <v>0</v>
      </c>
      <c r="G20" s="47">
        <f t="shared" si="30"/>
        <v>0</v>
      </c>
      <c r="H20" s="46">
        <f>'[2]BOI#6'!$E129</f>
        <v>0</v>
      </c>
      <c r="I20" s="46">
        <v>0</v>
      </c>
      <c r="J20" s="47">
        <f t="shared" si="31"/>
        <v>0</v>
      </c>
      <c r="K20" s="46">
        <f>'[2]BOI#6'!$F129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'[2]BOI#6'!$H129</f>
        <v>0</v>
      </c>
      <c r="R20" s="46">
        <v>0</v>
      </c>
      <c r="S20" s="47">
        <f t="shared" si="35"/>
        <v>0</v>
      </c>
      <c r="T20" s="46">
        <f>'[2]BOI#6'!$I129</f>
        <v>0</v>
      </c>
      <c r="U20" s="46"/>
      <c r="V20" s="47">
        <f t="shared" si="36"/>
        <v>0</v>
      </c>
      <c r="W20" s="46">
        <f>'[2]BOI#6'!$J129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'[2]BOI#6'!$L129</f>
        <v>0</v>
      </c>
      <c r="AG20" s="46"/>
      <c r="AH20" s="50">
        <f t="shared" si="13"/>
        <v>0</v>
      </c>
      <c r="AI20" s="46">
        <f>'[2]BOI#6'!$M129</f>
        <v>0</v>
      </c>
      <c r="AJ20" s="46"/>
      <c r="AK20" s="50">
        <f t="shared" si="14"/>
        <v>0</v>
      </c>
      <c r="AL20" s="46">
        <f>'[2]BOI#6'!$N129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'[2]BOI#6'!$P129</f>
        <v>0</v>
      </c>
      <c r="AS20" s="46"/>
      <c r="AT20" s="47">
        <f t="shared" si="18"/>
        <v>0</v>
      </c>
      <c r="AU20" s="46">
        <f>'[2]BOI#6'!$Q129</f>
        <v>0</v>
      </c>
      <c r="AV20" s="46"/>
      <c r="AW20" s="47">
        <f t="shared" si="19"/>
        <v>0</v>
      </c>
      <c r="AX20" s="46">
        <f>'[2]BOI#6'!$R129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VLOOKUP($B20,Test!$A$69:$I$122,4,0)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'[2]BOI#6'!$D130</f>
        <v>0</v>
      </c>
      <c r="F21" s="46"/>
      <c r="G21" s="47">
        <f t="shared" si="30"/>
        <v>0</v>
      </c>
      <c r="H21" s="46">
        <f>'[2]BOI#6'!$E130</f>
        <v>0</v>
      </c>
      <c r="I21" s="46"/>
      <c r="J21" s="47">
        <f t="shared" si="31"/>
        <v>0</v>
      </c>
      <c r="K21" s="46">
        <f>'[2]BOI#6'!$F130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'[2]BOI#6'!$H130</f>
        <v>0</v>
      </c>
      <c r="R21" s="46"/>
      <c r="S21" s="47">
        <f t="shared" si="35"/>
        <v>0</v>
      </c>
      <c r="T21" s="46">
        <f>'[2]BOI#6'!$I130</f>
        <v>0</v>
      </c>
      <c r="U21" s="46"/>
      <c r="V21" s="47">
        <f t="shared" si="36"/>
        <v>0</v>
      </c>
      <c r="W21" s="46">
        <f>'[2]BOI#6'!$J130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'[2]BOI#6'!$L130</f>
        <v>0</v>
      </c>
      <c r="AG21" s="46"/>
      <c r="AH21" s="50">
        <f t="shared" si="13"/>
        <v>0</v>
      </c>
      <c r="AI21" s="46">
        <f>'[2]BOI#6'!$M130</f>
        <v>0</v>
      </c>
      <c r="AJ21" s="46"/>
      <c r="AK21" s="50">
        <f t="shared" si="14"/>
        <v>0</v>
      </c>
      <c r="AL21" s="46">
        <f>'[2]BOI#6'!$N130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'[2]BOI#6'!$P130</f>
        <v>0</v>
      </c>
      <c r="AS21" s="46"/>
      <c r="AT21" s="47">
        <f t="shared" si="18"/>
        <v>0</v>
      </c>
      <c r="AU21" s="46">
        <f>'[2]BOI#6'!$Q130</f>
        <v>0</v>
      </c>
      <c r="AV21" s="46"/>
      <c r="AW21" s="47">
        <f t="shared" si="19"/>
        <v>0</v>
      </c>
      <c r="AX21" s="46">
        <f>'[2]BOI#6'!$R130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VLOOKUP($B21,Test!$A$69:$I$122,4,0)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'[2]BOI#6'!$D131</f>
        <v>0</v>
      </c>
      <c r="F22" s="46"/>
      <c r="G22" s="47">
        <f t="shared" si="30"/>
        <v>0</v>
      </c>
      <c r="H22" s="46">
        <f>'[2]BOI#6'!$E131</f>
        <v>0</v>
      </c>
      <c r="I22" s="46"/>
      <c r="J22" s="47">
        <f t="shared" si="31"/>
        <v>0</v>
      </c>
      <c r="K22" s="46">
        <f>'[2]BOI#6'!$F131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'[2]BOI#6'!$H131</f>
        <v>0</v>
      </c>
      <c r="R22" s="46"/>
      <c r="S22" s="47">
        <f t="shared" si="35"/>
        <v>0</v>
      </c>
      <c r="T22" s="46">
        <f>'[2]BOI#6'!$I131</f>
        <v>0</v>
      </c>
      <c r="U22" s="46"/>
      <c r="V22" s="47">
        <f t="shared" si="36"/>
        <v>0</v>
      </c>
      <c r="W22" s="46">
        <f>'[2]BOI#6'!$J131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'[2]BOI#6'!$L131</f>
        <v>0</v>
      </c>
      <c r="AG22" s="46"/>
      <c r="AH22" s="50">
        <f t="shared" si="13"/>
        <v>0</v>
      </c>
      <c r="AI22" s="46">
        <f>'[2]BOI#6'!$M131</f>
        <v>0</v>
      </c>
      <c r="AJ22" s="46"/>
      <c r="AK22" s="50">
        <f t="shared" si="14"/>
        <v>0</v>
      </c>
      <c r="AL22" s="46">
        <f>'[2]BOI#6'!$N131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'[2]BOI#6'!$P131</f>
        <v>0</v>
      </c>
      <c r="AS22" s="46"/>
      <c r="AT22" s="47">
        <f t="shared" si="18"/>
        <v>0</v>
      </c>
      <c r="AU22" s="46">
        <f>'[2]BOI#6'!$Q131</f>
        <v>0</v>
      </c>
      <c r="AV22" s="46"/>
      <c r="AW22" s="47">
        <f t="shared" si="19"/>
        <v>0</v>
      </c>
      <c r="AX22" s="46">
        <f>'[2]BOI#6'!$R131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VLOOKUP($B22,Test!$A$69:$I$122,4,0)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'[2]BOI#6'!$D132</f>
        <v>65171.42</v>
      </c>
      <c r="F23" s="46">
        <v>89053.1</v>
      </c>
      <c r="G23" s="47">
        <f>+E23-F23</f>
        <v>-23881.680000000008</v>
      </c>
      <c r="H23" s="46">
        <f>'[2]BOI#6'!$E132</f>
        <v>66551.72</v>
      </c>
      <c r="I23" s="46">
        <v>86695.97</v>
      </c>
      <c r="J23" s="47">
        <f t="shared" si="31"/>
        <v>-20144.25</v>
      </c>
      <c r="K23" s="46">
        <f>'[2]BOI#6'!$F132</f>
        <v>63844.13</v>
      </c>
      <c r="L23" s="46">
        <v>216027.62</v>
      </c>
      <c r="M23" s="48">
        <f t="shared" si="32"/>
        <v>-152183.49</v>
      </c>
      <c r="N23" s="190">
        <f t="shared" si="33"/>
        <v>195567.27000000002</v>
      </c>
      <c r="O23" s="129">
        <f t="shared" si="33"/>
        <v>391776.69</v>
      </c>
      <c r="P23" s="61">
        <f t="shared" si="34"/>
        <v>-196209.41999999998</v>
      </c>
      <c r="Q23" s="46">
        <f>'[2]BOI#6'!$H132</f>
        <v>43954.95</v>
      </c>
      <c r="R23" s="46">
        <v>109622.72</v>
      </c>
      <c r="S23" s="47">
        <f t="shared" si="35"/>
        <v>-65667.77</v>
      </c>
      <c r="T23" s="46">
        <f>'[2]BOI#6'!$I132</f>
        <v>44134.3</v>
      </c>
      <c r="U23" s="46"/>
      <c r="V23" s="47">
        <f t="shared" si="36"/>
        <v>44134.3</v>
      </c>
      <c r="W23" s="46">
        <f>'[2]BOI#6'!$J132</f>
        <v>56877.66</v>
      </c>
      <c r="X23" s="46"/>
      <c r="Y23" s="48">
        <f t="shared" si="37"/>
        <v>56877.66</v>
      </c>
      <c r="Z23" s="190">
        <f t="shared" si="38"/>
        <v>144966.91</v>
      </c>
      <c r="AA23" s="200">
        <f t="shared" si="38"/>
        <v>109622.72</v>
      </c>
      <c r="AB23" s="61">
        <f t="shared" si="39"/>
        <v>35344.19</v>
      </c>
      <c r="AC23" s="204">
        <f t="shared" si="40"/>
        <v>340534.18000000005</v>
      </c>
      <c r="AD23" s="133">
        <f t="shared" si="40"/>
        <v>501399.41000000003</v>
      </c>
      <c r="AE23" s="311">
        <f t="shared" si="41"/>
        <v>-160865.22999999998</v>
      </c>
      <c r="AF23" s="297">
        <f>'[2]BOI#6'!$L132</f>
        <v>44659.040000000001</v>
      </c>
      <c r="AG23" s="46"/>
      <c r="AH23" s="50">
        <f t="shared" si="13"/>
        <v>44659.040000000001</v>
      </c>
      <c r="AI23" s="46">
        <f>'[2]BOI#6'!$M132</f>
        <v>44659.040000000001</v>
      </c>
      <c r="AJ23" s="46"/>
      <c r="AK23" s="50">
        <f t="shared" si="14"/>
        <v>44659.040000000001</v>
      </c>
      <c r="AL23" s="46">
        <f>'[2]BOI#6'!$N132</f>
        <v>56940.18</v>
      </c>
      <c r="AM23" s="46"/>
      <c r="AN23" s="48">
        <f t="shared" si="15"/>
        <v>56940.18</v>
      </c>
      <c r="AO23" s="190">
        <f t="shared" si="16"/>
        <v>146258.26</v>
      </c>
      <c r="AP23" s="129">
        <f t="shared" si="16"/>
        <v>0</v>
      </c>
      <c r="AQ23" s="61">
        <f t="shared" si="17"/>
        <v>146258.26</v>
      </c>
      <c r="AR23" s="46">
        <f>'[2]BOI#6'!$P132</f>
        <v>43856.18</v>
      </c>
      <c r="AS23" s="46"/>
      <c r="AT23" s="47">
        <f t="shared" si="18"/>
        <v>43856.18</v>
      </c>
      <c r="AU23" s="46">
        <f>'[2]BOI#6'!$Q132</f>
        <v>43856.18</v>
      </c>
      <c r="AV23" s="46"/>
      <c r="AW23" s="47">
        <f t="shared" si="19"/>
        <v>43856.18</v>
      </c>
      <c r="AX23" s="46">
        <f>'[2]BOI#6'!$R132</f>
        <v>49532.99</v>
      </c>
      <c r="AY23" s="46"/>
      <c r="AZ23" s="50">
        <f t="shared" si="20"/>
        <v>49532.99</v>
      </c>
      <c r="BA23" s="190">
        <f t="shared" si="21"/>
        <v>137245.35</v>
      </c>
      <c r="BB23" s="200">
        <f t="shared" si="22"/>
        <v>0</v>
      </c>
      <c r="BC23" s="222">
        <f t="shared" si="23"/>
        <v>137245.35</v>
      </c>
      <c r="BD23" s="204">
        <f t="shared" si="24"/>
        <v>283503.61</v>
      </c>
      <c r="BE23" s="217">
        <f t="shared" si="25"/>
        <v>0</v>
      </c>
      <c r="BF23" s="225">
        <f t="shared" si="26"/>
        <v>283503.61</v>
      </c>
      <c r="BG23" s="204">
        <f t="shared" si="27"/>
        <v>624037.79</v>
      </c>
      <c r="BH23" s="133">
        <f t="shared" si="28"/>
        <v>501399.41000000003</v>
      </c>
      <c r="BI23" s="225">
        <f t="shared" si="29"/>
        <v>122638.38</v>
      </c>
      <c r="BJ23" s="290"/>
      <c r="BK23" s="45">
        <f>VLOOKUP($B23,Test!$A$69:$I$122,4,0)</f>
        <v>47307.22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'[2]BOI#6'!$D133</f>
        <v>0</v>
      </c>
      <c r="F24" s="46"/>
      <c r="G24" s="47">
        <f t="shared" ref="G24:G52" si="43">+E24-F24</f>
        <v>0</v>
      </c>
      <c r="H24" s="46">
        <f>'[2]BOI#6'!$E133</f>
        <v>0</v>
      </c>
      <c r="I24" s="46"/>
      <c r="J24" s="47">
        <f t="shared" si="31"/>
        <v>0</v>
      </c>
      <c r="K24" s="46">
        <f>'[2]BOI#6'!$F133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'[2]BOI#6'!$H133</f>
        <v>0</v>
      </c>
      <c r="R24" s="46"/>
      <c r="S24" s="47">
        <f t="shared" si="35"/>
        <v>0</v>
      </c>
      <c r="T24" s="46">
        <f>'[2]BOI#6'!$I133</f>
        <v>0</v>
      </c>
      <c r="U24" s="46"/>
      <c r="V24" s="47">
        <f t="shared" si="36"/>
        <v>0</v>
      </c>
      <c r="W24" s="46">
        <f>'[2]BOI#6'!$J133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'[2]BOI#6'!$L133</f>
        <v>0</v>
      </c>
      <c r="AG24" s="46"/>
      <c r="AH24" s="50">
        <f t="shared" si="13"/>
        <v>0</v>
      </c>
      <c r="AI24" s="46">
        <f>'[2]BOI#6'!$M133</f>
        <v>0</v>
      </c>
      <c r="AJ24" s="46"/>
      <c r="AK24" s="50">
        <f t="shared" si="14"/>
        <v>0</v>
      </c>
      <c r="AL24" s="46">
        <f>'[2]BOI#6'!$N133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'[2]BOI#6'!$P133</f>
        <v>0</v>
      </c>
      <c r="AS24" s="46"/>
      <c r="AT24" s="47">
        <f t="shared" si="18"/>
        <v>0</v>
      </c>
      <c r="AU24" s="46">
        <f>'[2]BOI#6'!$Q133</f>
        <v>0</v>
      </c>
      <c r="AV24" s="46"/>
      <c r="AW24" s="47">
        <f t="shared" si="19"/>
        <v>0</v>
      </c>
      <c r="AX24" s="46">
        <f>'[2]BOI#6'!$R133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VLOOKUP($B24,Test!$A$69:$I$122,4,0)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'[2]BOI#6'!$D134</f>
        <v>0</v>
      </c>
      <c r="F25" s="46"/>
      <c r="G25" s="47">
        <f t="shared" si="43"/>
        <v>0</v>
      </c>
      <c r="H25" s="46">
        <f>'[2]BOI#6'!$E134</f>
        <v>0</v>
      </c>
      <c r="I25" s="46"/>
      <c r="J25" s="47">
        <f t="shared" si="31"/>
        <v>0</v>
      </c>
      <c r="K25" s="46">
        <f>'[2]BOI#6'!$F134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'[2]BOI#6'!$H134</f>
        <v>0</v>
      </c>
      <c r="R25" s="46"/>
      <c r="S25" s="47">
        <f t="shared" si="35"/>
        <v>0</v>
      </c>
      <c r="T25" s="46">
        <f>'[2]BOI#6'!$I134</f>
        <v>0</v>
      </c>
      <c r="U25" s="46"/>
      <c r="V25" s="47">
        <f t="shared" si="36"/>
        <v>0</v>
      </c>
      <c r="W25" s="46">
        <f>'[2]BOI#6'!$J134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'[2]BOI#6'!$L134</f>
        <v>0</v>
      </c>
      <c r="AG25" s="46"/>
      <c r="AH25" s="50">
        <f t="shared" si="13"/>
        <v>0</v>
      </c>
      <c r="AI25" s="46">
        <f>'[2]BOI#6'!$M134</f>
        <v>0</v>
      </c>
      <c r="AJ25" s="46"/>
      <c r="AK25" s="50">
        <f t="shared" si="14"/>
        <v>0</v>
      </c>
      <c r="AL25" s="46">
        <f>'[2]BOI#6'!$N134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'[2]BOI#6'!$P134</f>
        <v>0</v>
      </c>
      <c r="AS25" s="46"/>
      <c r="AT25" s="47">
        <f t="shared" si="18"/>
        <v>0</v>
      </c>
      <c r="AU25" s="46">
        <f>'[2]BOI#6'!$Q134</f>
        <v>0</v>
      </c>
      <c r="AV25" s="46"/>
      <c r="AW25" s="47">
        <f t="shared" si="19"/>
        <v>0</v>
      </c>
      <c r="AX25" s="46">
        <f>'[2]BOI#6'!$R134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VLOOKUP($B25,Test!$A$69:$I$122,4,0)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'[2]BOI#6'!$D135</f>
        <v>0</v>
      </c>
      <c r="F26" s="46"/>
      <c r="G26" s="47">
        <f t="shared" si="43"/>
        <v>0</v>
      </c>
      <c r="H26" s="46">
        <f>'[2]BOI#6'!$E135</f>
        <v>0</v>
      </c>
      <c r="I26" s="46"/>
      <c r="J26" s="47">
        <f t="shared" si="31"/>
        <v>0</v>
      </c>
      <c r="K26" s="46">
        <f>'[2]BOI#6'!$F135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'[2]BOI#6'!$H135</f>
        <v>0</v>
      </c>
      <c r="R26" s="46"/>
      <c r="S26" s="47">
        <f t="shared" si="35"/>
        <v>0</v>
      </c>
      <c r="T26" s="46">
        <f>'[2]BOI#6'!$I135</f>
        <v>0</v>
      </c>
      <c r="U26" s="46"/>
      <c r="V26" s="47">
        <f t="shared" si="36"/>
        <v>0</v>
      </c>
      <c r="W26" s="46">
        <f>'[2]BOI#6'!$J135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'[2]BOI#6'!$L135</f>
        <v>0</v>
      </c>
      <c r="AG26" s="46"/>
      <c r="AH26" s="50">
        <f t="shared" si="13"/>
        <v>0</v>
      </c>
      <c r="AI26" s="46">
        <f>'[2]BOI#6'!$M135</f>
        <v>0</v>
      </c>
      <c r="AJ26" s="46"/>
      <c r="AK26" s="50">
        <f t="shared" si="14"/>
        <v>0</v>
      </c>
      <c r="AL26" s="46">
        <f>'[2]BOI#6'!$N135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'[2]BOI#6'!$P135</f>
        <v>0</v>
      </c>
      <c r="AS26" s="46"/>
      <c r="AT26" s="47">
        <f t="shared" si="18"/>
        <v>0</v>
      </c>
      <c r="AU26" s="46">
        <f>'[2]BOI#6'!$Q135</f>
        <v>0</v>
      </c>
      <c r="AV26" s="46"/>
      <c r="AW26" s="47">
        <f t="shared" si="19"/>
        <v>0</v>
      </c>
      <c r="AX26" s="46">
        <f>'[2]BOI#6'!$R135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VLOOKUP($B26,Test!$A$69:$I$122,4,0)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'[2]BOI#6'!$D136</f>
        <v>0</v>
      </c>
      <c r="F27" s="46"/>
      <c r="G27" s="47">
        <f t="shared" si="43"/>
        <v>0</v>
      </c>
      <c r="H27" s="46">
        <f>'[2]BOI#6'!$E136</f>
        <v>0</v>
      </c>
      <c r="I27" s="46"/>
      <c r="J27" s="47">
        <f t="shared" si="31"/>
        <v>0</v>
      </c>
      <c r="K27" s="46">
        <f>'[2]BOI#6'!$F136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'[2]BOI#6'!$H136</f>
        <v>0</v>
      </c>
      <c r="R27" s="46"/>
      <c r="S27" s="47">
        <f t="shared" si="35"/>
        <v>0</v>
      </c>
      <c r="T27" s="46">
        <f>'[2]BOI#6'!$I136</f>
        <v>0</v>
      </c>
      <c r="U27" s="46"/>
      <c r="V27" s="47">
        <f t="shared" si="36"/>
        <v>0</v>
      </c>
      <c r="W27" s="46">
        <f>'[2]BOI#6'!$J136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'[2]BOI#6'!$L136</f>
        <v>0</v>
      </c>
      <c r="AG27" s="46"/>
      <c r="AH27" s="50">
        <f t="shared" si="13"/>
        <v>0</v>
      </c>
      <c r="AI27" s="46">
        <f>'[2]BOI#6'!$M136</f>
        <v>0</v>
      </c>
      <c r="AJ27" s="46"/>
      <c r="AK27" s="50">
        <f t="shared" si="14"/>
        <v>0</v>
      </c>
      <c r="AL27" s="46">
        <f>'[2]BOI#6'!$N136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'[2]BOI#6'!$P136</f>
        <v>0</v>
      </c>
      <c r="AS27" s="46"/>
      <c r="AT27" s="47">
        <f t="shared" si="18"/>
        <v>0</v>
      </c>
      <c r="AU27" s="46">
        <f>'[2]BOI#6'!$Q136</f>
        <v>0</v>
      </c>
      <c r="AV27" s="46"/>
      <c r="AW27" s="47">
        <f t="shared" si="19"/>
        <v>0</v>
      </c>
      <c r="AX27" s="46">
        <f>'[2]BOI#6'!$R136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VLOOKUP($B27,Test!$A$69:$I$122,4,0)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'[2]BOI#6'!$D137</f>
        <v>0</v>
      </c>
      <c r="F28" s="46"/>
      <c r="G28" s="47">
        <f t="shared" si="43"/>
        <v>0</v>
      </c>
      <c r="H28" s="46">
        <f>'[2]BOI#6'!$E137</f>
        <v>0</v>
      </c>
      <c r="I28" s="46"/>
      <c r="J28" s="47">
        <f t="shared" si="31"/>
        <v>0</v>
      </c>
      <c r="K28" s="46">
        <f>'[2]BOI#6'!$F137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'[2]BOI#6'!$H137</f>
        <v>0</v>
      </c>
      <c r="R28" s="46"/>
      <c r="S28" s="47">
        <f t="shared" si="35"/>
        <v>0</v>
      </c>
      <c r="T28" s="46">
        <f>'[2]BOI#6'!$I137</f>
        <v>0</v>
      </c>
      <c r="U28" s="46"/>
      <c r="V28" s="47">
        <f t="shared" si="36"/>
        <v>0</v>
      </c>
      <c r="W28" s="46">
        <f>'[2]BOI#6'!$J137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'[2]BOI#6'!$L137</f>
        <v>0</v>
      </c>
      <c r="AG28" s="46"/>
      <c r="AH28" s="50">
        <f t="shared" si="13"/>
        <v>0</v>
      </c>
      <c r="AI28" s="46">
        <f>'[2]BOI#6'!$M137</f>
        <v>0</v>
      </c>
      <c r="AJ28" s="46"/>
      <c r="AK28" s="50">
        <f t="shared" si="14"/>
        <v>0</v>
      </c>
      <c r="AL28" s="46">
        <f>'[2]BOI#6'!$N137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'[2]BOI#6'!$P137</f>
        <v>0</v>
      </c>
      <c r="AS28" s="46"/>
      <c r="AT28" s="47">
        <f t="shared" si="18"/>
        <v>0</v>
      </c>
      <c r="AU28" s="46">
        <f>'[2]BOI#6'!$Q137</f>
        <v>0</v>
      </c>
      <c r="AV28" s="46"/>
      <c r="AW28" s="47">
        <f t="shared" si="19"/>
        <v>0</v>
      </c>
      <c r="AX28" s="46">
        <f>'[2]BOI#6'!$R137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VLOOKUP($B28,Test!$A$69:$I$122,4,0)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'[2]BOI#6'!$D138</f>
        <v>0</v>
      </c>
      <c r="F29" s="46"/>
      <c r="G29" s="47">
        <f t="shared" si="43"/>
        <v>0</v>
      </c>
      <c r="H29" s="46">
        <f>'[2]BOI#6'!$E138</f>
        <v>0</v>
      </c>
      <c r="I29" s="46"/>
      <c r="J29" s="47">
        <f t="shared" si="31"/>
        <v>0</v>
      </c>
      <c r="K29" s="46">
        <f>'[2]BOI#6'!$F138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'[2]BOI#6'!$H138</f>
        <v>0</v>
      </c>
      <c r="R29" s="46"/>
      <c r="S29" s="47">
        <f t="shared" si="35"/>
        <v>0</v>
      </c>
      <c r="T29" s="46">
        <f>'[2]BOI#6'!$I138</f>
        <v>0</v>
      </c>
      <c r="U29" s="46"/>
      <c r="V29" s="47">
        <f t="shared" si="36"/>
        <v>0</v>
      </c>
      <c r="W29" s="46">
        <f>'[2]BOI#6'!$J138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'[2]BOI#6'!$L138</f>
        <v>0</v>
      </c>
      <c r="AG29" s="46"/>
      <c r="AH29" s="50">
        <f t="shared" si="13"/>
        <v>0</v>
      </c>
      <c r="AI29" s="46">
        <f>'[2]BOI#6'!$M138</f>
        <v>0</v>
      </c>
      <c r="AJ29" s="46"/>
      <c r="AK29" s="50">
        <f t="shared" si="14"/>
        <v>0</v>
      </c>
      <c r="AL29" s="46">
        <f>'[2]BOI#6'!$N138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'[2]BOI#6'!$P138</f>
        <v>0</v>
      </c>
      <c r="AS29" s="46"/>
      <c r="AT29" s="47">
        <f t="shared" si="18"/>
        <v>0</v>
      </c>
      <c r="AU29" s="46">
        <f>'[2]BOI#6'!$Q138</f>
        <v>0</v>
      </c>
      <c r="AV29" s="46"/>
      <c r="AW29" s="47">
        <f t="shared" si="19"/>
        <v>0</v>
      </c>
      <c r="AX29" s="46">
        <f>'[2]BOI#6'!$R138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VLOOKUP($B29,Test!$A$69:$I$122,4,0)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'[2]BOI#6'!$D139</f>
        <v>0</v>
      </c>
      <c r="F30" s="46"/>
      <c r="G30" s="47">
        <f t="shared" si="43"/>
        <v>0</v>
      </c>
      <c r="H30" s="46">
        <f>'[2]BOI#6'!$E139</f>
        <v>0</v>
      </c>
      <c r="I30" s="46"/>
      <c r="J30" s="47">
        <f t="shared" si="31"/>
        <v>0</v>
      </c>
      <c r="K30" s="46">
        <f>'[2]BOI#6'!$F139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'[2]BOI#6'!$H139</f>
        <v>0</v>
      </c>
      <c r="R30" s="46"/>
      <c r="S30" s="47">
        <f t="shared" si="35"/>
        <v>0</v>
      </c>
      <c r="T30" s="46">
        <f>'[2]BOI#6'!$I139</f>
        <v>0</v>
      </c>
      <c r="U30" s="46"/>
      <c r="V30" s="47">
        <f t="shared" si="36"/>
        <v>0</v>
      </c>
      <c r="W30" s="46">
        <f>'[2]BOI#6'!$J139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'[2]BOI#6'!$L139</f>
        <v>0</v>
      </c>
      <c r="AG30" s="46"/>
      <c r="AH30" s="50">
        <f t="shared" si="13"/>
        <v>0</v>
      </c>
      <c r="AI30" s="46">
        <f>'[2]BOI#6'!$M139</f>
        <v>0</v>
      </c>
      <c r="AJ30" s="46"/>
      <c r="AK30" s="50">
        <f t="shared" si="14"/>
        <v>0</v>
      </c>
      <c r="AL30" s="46">
        <f>'[2]BOI#6'!$N139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'[2]BOI#6'!$P139</f>
        <v>0</v>
      </c>
      <c r="AS30" s="46"/>
      <c r="AT30" s="47">
        <f t="shared" si="18"/>
        <v>0</v>
      </c>
      <c r="AU30" s="46">
        <f>'[2]BOI#6'!$Q139</f>
        <v>0</v>
      </c>
      <c r="AV30" s="46"/>
      <c r="AW30" s="47">
        <f t="shared" si="19"/>
        <v>0</v>
      </c>
      <c r="AX30" s="46">
        <f>'[2]BOI#6'!$R139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VLOOKUP($B30,Test!$A$69:$I$122,4,0)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'[2]BOI#6'!$D140</f>
        <v>10947</v>
      </c>
      <c r="F31" s="46">
        <v>13511.6</v>
      </c>
      <c r="G31" s="47">
        <f t="shared" si="43"/>
        <v>-2564.6000000000004</v>
      </c>
      <c r="H31" s="46">
        <f>'[2]BOI#6'!$E140</f>
        <v>10779</v>
      </c>
      <c r="I31" s="46">
        <v>14828.97</v>
      </c>
      <c r="J31" s="47">
        <f t="shared" si="31"/>
        <v>-4049.9699999999993</v>
      </c>
      <c r="K31" s="46">
        <f>'[2]BOI#6'!$F140</f>
        <v>10321</v>
      </c>
      <c r="L31" s="46">
        <v>25534.59</v>
      </c>
      <c r="M31" s="48">
        <f t="shared" si="32"/>
        <v>-15213.59</v>
      </c>
      <c r="N31" s="190">
        <f t="shared" si="33"/>
        <v>32047</v>
      </c>
      <c r="O31" s="129">
        <f t="shared" si="33"/>
        <v>53875.16</v>
      </c>
      <c r="P31" s="61">
        <f t="shared" si="34"/>
        <v>-21828.160000000003</v>
      </c>
      <c r="Q31" s="46">
        <f>'[2]BOI#6'!$H140</f>
        <v>7923</v>
      </c>
      <c r="R31" s="46">
        <v>8981.81</v>
      </c>
      <c r="S31" s="47">
        <f t="shared" si="35"/>
        <v>-1058.8099999999995</v>
      </c>
      <c r="T31" s="46">
        <f>'[2]BOI#6'!$I140</f>
        <v>7923</v>
      </c>
      <c r="U31" s="46"/>
      <c r="V31" s="47">
        <f t="shared" si="36"/>
        <v>7923</v>
      </c>
      <c r="W31" s="46">
        <f>'[2]BOI#6'!$J140</f>
        <v>7856</v>
      </c>
      <c r="X31" s="46"/>
      <c r="Y31" s="48">
        <f t="shared" si="37"/>
        <v>7856</v>
      </c>
      <c r="Z31" s="190">
        <f t="shared" si="38"/>
        <v>23702</v>
      </c>
      <c r="AA31" s="200">
        <f t="shared" si="38"/>
        <v>8981.81</v>
      </c>
      <c r="AB31" s="61">
        <f t="shared" si="39"/>
        <v>14720.19</v>
      </c>
      <c r="AC31" s="204">
        <f t="shared" si="40"/>
        <v>55749</v>
      </c>
      <c r="AD31" s="133">
        <f t="shared" si="40"/>
        <v>62856.97</v>
      </c>
      <c r="AE31" s="311">
        <f t="shared" si="41"/>
        <v>-7107.9700000000012</v>
      </c>
      <c r="AF31" s="297">
        <f>'[2]BOI#6'!$L140</f>
        <v>8015</v>
      </c>
      <c r="AG31" s="46"/>
      <c r="AH31" s="50">
        <f t="shared" si="13"/>
        <v>8015</v>
      </c>
      <c r="AI31" s="46">
        <f>'[2]BOI#6'!$M140</f>
        <v>7988</v>
      </c>
      <c r="AJ31" s="46"/>
      <c r="AK31" s="50">
        <f t="shared" si="14"/>
        <v>7988</v>
      </c>
      <c r="AL31" s="46">
        <f>'[2]BOI#6'!$N140</f>
        <v>7686</v>
      </c>
      <c r="AM31" s="46"/>
      <c r="AN31" s="48">
        <f t="shared" si="15"/>
        <v>7686</v>
      </c>
      <c r="AO31" s="190">
        <f t="shared" si="16"/>
        <v>23689</v>
      </c>
      <c r="AP31" s="129">
        <f t="shared" si="16"/>
        <v>0</v>
      </c>
      <c r="AQ31" s="61">
        <f t="shared" si="17"/>
        <v>23689</v>
      </c>
      <c r="AR31" s="46">
        <f>'[2]BOI#6'!$P140</f>
        <v>7758</v>
      </c>
      <c r="AS31" s="46"/>
      <c r="AT31" s="47">
        <f t="shared" si="18"/>
        <v>7758</v>
      </c>
      <c r="AU31" s="46">
        <f>'[2]BOI#6'!$Q140</f>
        <v>7758</v>
      </c>
      <c r="AV31" s="46"/>
      <c r="AW31" s="47">
        <f t="shared" si="19"/>
        <v>7758</v>
      </c>
      <c r="AX31" s="46">
        <f>'[2]BOI#6'!$R140</f>
        <v>8208</v>
      </c>
      <c r="AY31" s="46"/>
      <c r="AZ31" s="50">
        <f t="shared" si="20"/>
        <v>8208</v>
      </c>
      <c r="BA31" s="190">
        <f t="shared" si="21"/>
        <v>23724</v>
      </c>
      <c r="BB31" s="200">
        <f t="shared" si="22"/>
        <v>0</v>
      </c>
      <c r="BC31" s="222">
        <f t="shared" si="23"/>
        <v>23724</v>
      </c>
      <c r="BD31" s="204">
        <f t="shared" si="24"/>
        <v>47413</v>
      </c>
      <c r="BE31" s="217">
        <f t="shared" si="25"/>
        <v>0</v>
      </c>
      <c r="BF31" s="225">
        <f t="shared" si="26"/>
        <v>47413</v>
      </c>
      <c r="BG31" s="204">
        <f t="shared" si="27"/>
        <v>103162</v>
      </c>
      <c r="BH31" s="133">
        <f t="shared" si="28"/>
        <v>62856.97</v>
      </c>
      <c r="BI31" s="225">
        <f t="shared" si="29"/>
        <v>40305.03</v>
      </c>
      <c r="BJ31" s="290"/>
      <c r="BK31" s="45">
        <f>VLOOKUP($B31,Test!$A$69:$I$122,4,0)</f>
        <v>12782.53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'[2]BOI#6'!$D141</f>
        <v>275047.89</v>
      </c>
      <c r="F32" s="46">
        <v>327102.95</v>
      </c>
      <c r="G32" s="47">
        <f t="shared" si="43"/>
        <v>-52055.06</v>
      </c>
      <c r="H32" s="46">
        <f>'[2]BOI#6'!$E141</f>
        <v>281789.66000000003</v>
      </c>
      <c r="I32" s="46">
        <v>465258.42</v>
      </c>
      <c r="J32" s="47">
        <f t="shared" si="31"/>
        <v>-183468.75999999995</v>
      </c>
      <c r="K32" s="46">
        <f>'[2]BOI#6'!$F141</f>
        <v>270197.64</v>
      </c>
      <c r="L32" s="46">
        <v>325892.73</v>
      </c>
      <c r="M32" s="48">
        <f t="shared" si="32"/>
        <v>-55695.089999999967</v>
      </c>
      <c r="N32" s="190">
        <f t="shared" si="33"/>
        <v>827035.19000000006</v>
      </c>
      <c r="O32" s="129">
        <f t="shared" si="33"/>
        <v>1118254.1000000001</v>
      </c>
      <c r="P32" s="61">
        <f t="shared" si="34"/>
        <v>-291218.91000000003</v>
      </c>
      <c r="Q32" s="46">
        <f>'[2]BOI#6'!$H141</f>
        <v>206423.87</v>
      </c>
      <c r="R32" s="46">
        <v>390703.18</v>
      </c>
      <c r="S32" s="47">
        <f t="shared" si="35"/>
        <v>-184279.31</v>
      </c>
      <c r="T32" s="46">
        <f>'[2]BOI#6'!$I141</f>
        <v>197694.14</v>
      </c>
      <c r="U32" s="46"/>
      <c r="V32" s="47">
        <f t="shared" si="36"/>
        <v>197694.14</v>
      </c>
      <c r="W32" s="46">
        <f>'[2]BOI#6'!$J141</f>
        <v>222795.21</v>
      </c>
      <c r="X32" s="46"/>
      <c r="Y32" s="48">
        <f t="shared" si="37"/>
        <v>222795.21</v>
      </c>
      <c r="Z32" s="190">
        <f t="shared" si="38"/>
        <v>626913.22</v>
      </c>
      <c r="AA32" s="200">
        <f t="shared" si="38"/>
        <v>390703.18</v>
      </c>
      <c r="AB32" s="61">
        <f t="shared" si="39"/>
        <v>236210.03999999998</v>
      </c>
      <c r="AC32" s="204">
        <f t="shared" si="40"/>
        <v>1453948.4100000001</v>
      </c>
      <c r="AD32" s="133">
        <f t="shared" si="40"/>
        <v>1508957.28</v>
      </c>
      <c r="AE32" s="311">
        <f t="shared" si="41"/>
        <v>-55008.869999999879</v>
      </c>
      <c r="AF32" s="297">
        <f>'[2]BOI#6'!$L141</f>
        <v>179917.39</v>
      </c>
      <c r="AG32" s="46"/>
      <c r="AH32" s="50">
        <f t="shared" si="13"/>
        <v>179917.39</v>
      </c>
      <c r="AI32" s="46">
        <f>'[2]BOI#6'!$M141</f>
        <v>198395.65</v>
      </c>
      <c r="AJ32" s="46"/>
      <c r="AK32" s="50">
        <f t="shared" si="14"/>
        <v>198395.65</v>
      </c>
      <c r="AL32" s="46">
        <f>'[2]BOI#6'!$N141</f>
        <v>220745.45</v>
      </c>
      <c r="AM32" s="46"/>
      <c r="AN32" s="48">
        <f t="shared" si="15"/>
        <v>220745.45</v>
      </c>
      <c r="AO32" s="190">
        <f t="shared" si="16"/>
        <v>599058.49</v>
      </c>
      <c r="AP32" s="129">
        <f t="shared" si="16"/>
        <v>0</v>
      </c>
      <c r="AQ32" s="61">
        <f t="shared" si="17"/>
        <v>599058.49</v>
      </c>
      <c r="AR32" s="46">
        <f>'[2]BOI#6'!$P141</f>
        <v>199337.75</v>
      </c>
      <c r="AS32" s="46"/>
      <c r="AT32" s="47">
        <f t="shared" si="18"/>
        <v>199337.75</v>
      </c>
      <c r="AU32" s="46">
        <f>'[2]BOI#6'!$Q141</f>
        <v>192660</v>
      </c>
      <c r="AV32" s="46"/>
      <c r="AW32" s="47">
        <f t="shared" si="19"/>
        <v>192660</v>
      </c>
      <c r="AX32" s="46">
        <f>'[2]BOI#6'!$R141</f>
        <v>182274.62</v>
      </c>
      <c r="AY32" s="46"/>
      <c r="AZ32" s="50">
        <f t="shared" si="20"/>
        <v>182274.62</v>
      </c>
      <c r="BA32" s="190">
        <f t="shared" si="21"/>
        <v>574272.37</v>
      </c>
      <c r="BB32" s="200">
        <f t="shared" si="22"/>
        <v>0</v>
      </c>
      <c r="BC32" s="222">
        <f t="shared" si="23"/>
        <v>574272.37</v>
      </c>
      <c r="BD32" s="204">
        <f t="shared" si="24"/>
        <v>1173330.8599999999</v>
      </c>
      <c r="BE32" s="217">
        <f t="shared" si="25"/>
        <v>0</v>
      </c>
      <c r="BF32" s="225">
        <f t="shared" si="26"/>
        <v>1173330.8599999999</v>
      </c>
      <c r="BG32" s="204">
        <f t="shared" si="27"/>
        <v>2627279.27</v>
      </c>
      <c r="BH32" s="133">
        <f t="shared" si="28"/>
        <v>1508957.28</v>
      </c>
      <c r="BI32" s="225">
        <f t="shared" si="29"/>
        <v>1118321.99</v>
      </c>
      <c r="BJ32" s="290"/>
      <c r="BK32" s="45">
        <f>VLOOKUP($B32,Test!$A$69:$I$122,4,0)</f>
        <v>438616.66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'[2]BOI#6'!$D142</f>
        <v>0</v>
      </c>
      <c r="F33" s="46"/>
      <c r="G33" s="47">
        <f t="shared" si="43"/>
        <v>0</v>
      </c>
      <c r="H33" s="46">
        <f>'[2]BOI#6'!$E142</f>
        <v>0</v>
      </c>
      <c r="I33" s="46"/>
      <c r="J33" s="47">
        <f t="shared" si="31"/>
        <v>0</v>
      </c>
      <c r="K33" s="46">
        <f>'[2]BOI#6'!$F142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'[2]BOI#6'!$H142</f>
        <v>0</v>
      </c>
      <c r="R33" s="46"/>
      <c r="S33" s="47">
        <f t="shared" si="35"/>
        <v>0</v>
      </c>
      <c r="T33" s="46">
        <f>'[2]BOI#6'!$I142</f>
        <v>0</v>
      </c>
      <c r="U33" s="46"/>
      <c r="V33" s="47">
        <f t="shared" si="36"/>
        <v>0</v>
      </c>
      <c r="W33" s="46">
        <f>'[2]BOI#6'!$J142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'[2]BOI#6'!$L142</f>
        <v>0</v>
      </c>
      <c r="AG33" s="46"/>
      <c r="AH33" s="50">
        <f t="shared" si="13"/>
        <v>0</v>
      </c>
      <c r="AI33" s="46">
        <f>'[2]BOI#6'!$M142</f>
        <v>0</v>
      </c>
      <c r="AJ33" s="46"/>
      <c r="AK33" s="50">
        <f t="shared" si="14"/>
        <v>0</v>
      </c>
      <c r="AL33" s="46">
        <f>'[2]BOI#6'!$N142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'[2]BOI#6'!$P142</f>
        <v>0</v>
      </c>
      <c r="AS33" s="46"/>
      <c r="AT33" s="47">
        <f t="shared" si="18"/>
        <v>0</v>
      </c>
      <c r="AU33" s="46">
        <f>'[2]BOI#6'!$Q142</f>
        <v>0</v>
      </c>
      <c r="AV33" s="46"/>
      <c r="AW33" s="47">
        <f t="shared" si="19"/>
        <v>0</v>
      </c>
      <c r="AX33" s="46">
        <f>'[2]BOI#6'!$R142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VLOOKUP($B33,Test!$A$69:$I$122,4,0)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'[2]BOI#6'!$D143</f>
        <v>0</v>
      </c>
      <c r="F34" s="46"/>
      <c r="G34" s="47">
        <f t="shared" si="43"/>
        <v>0</v>
      </c>
      <c r="H34" s="46">
        <f>'[2]BOI#6'!$E143</f>
        <v>0</v>
      </c>
      <c r="I34" s="46"/>
      <c r="J34" s="47">
        <f t="shared" si="31"/>
        <v>0</v>
      </c>
      <c r="K34" s="46">
        <f>'[2]BOI#6'!$F143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'[2]BOI#6'!$H143</f>
        <v>0</v>
      </c>
      <c r="R34" s="46"/>
      <c r="S34" s="47">
        <f t="shared" si="35"/>
        <v>0</v>
      </c>
      <c r="T34" s="46">
        <f>'[2]BOI#6'!$I143</f>
        <v>0</v>
      </c>
      <c r="U34" s="46"/>
      <c r="V34" s="47">
        <f t="shared" si="36"/>
        <v>0</v>
      </c>
      <c r="W34" s="46">
        <f>'[2]BOI#6'!$J143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'[2]BOI#6'!$L143</f>
        <v>0</v>
      </c>
      <c r="AG34" s="46"/>
      <c r="AH34" s="50">
        <f t="shared" si="13"/>
        <v>0</v>
      </c>
      <c r="AI34" s="46">
        <f>'[2]BOI#6'!$M143</f>
        <v>0</v>
      </c>
      <c r="AJ34" s="46"/>
      <c r="AK34" s="50">
        <f t="shared" si="14"/>
        <v>0</v>
      </c>
      <c r="AL34" s="46">
        <f>'[2]BOI#6'!$N143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'[2]BOI#6'!$P143</f>
        <v>0</v>
      </c>
      <c r="AS34" s="46"/>
      <c r="AT34" s="47">
        <f t="shared" si="18"/>
        <v>0</v>
      </c>
      <c r="AU34" s="46">
        <f>'[2]BOI#6'!$Q143</f>
        <v>0</v>
      </c>
      <c r="AV34" s="46"/>
      <c r="AW34" s="47">
        <f t="shared" si="19"/>
        <v>0</v>
      </c>
      <c r="AX34" s="46">
        <f>'[2]BOI#6'!$R143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VLOOKUP($B34,Test!$A$69:$I$122,4,0)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'[2]BOI#6'!$D144</f>
        <v>0</v>
      </c>
      <c r="F35" s="46"/>
      <c r="G35" s="47">
        <f t="shared" si="43"/>
        <v>0</v>
      </c>
      <c r="H35" s="46">
        <f>'[2]BOI#6'!$E144</f>
        <v>0</v>
      </c>
      <c r="I35" s="46"/>
      <c r="J35" s="47">
        <f t="shared" si="31"/>
        <v>0</v>
      </c>
      <c r="K35" s="46">
        <f>'[2]BOI#6'!$F144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'[2]BOI#6'!$H144</f>
        <v>0</v>
      </c>
      <c r="R35" s="46"/>
      <c r="S35" s="47">
        <f t="shared" si="35"/>
        <v>0</v>
      </c>
      <c r="T35" s="46">
        <f>'[2]BOI#6'!$I144</f>
        <v>0</v>
      </c>
      <c r="U35" s="46"/>
      <c r="V35" s="47">
        <f t="shared" si="36"/>
        <v>0</v>
      </c>
      <c r="W35" s="46">
        <f>'[2]BOI#6'!$J144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'[2]BOI#6'!$L144</f>
        <v>0</v>
      </c>
      <c r="AG35" s="46"/>
      <c r="AH35" s="50">
        <f t="shared" si="13"/>
        <v>0</v>
      </c>
      <c r="AI35" s="46">
        <f>'[2]BOI#6'!$M144</f>
        <v>0</v>
      </c>
      <c r="AJ35" s="46"/>
      <c r="AK35" s="50">
        <f t="shared" si="14"/>
        <v>0</v>
      </c>
      <c r="AL35" s="46">
        <f>'[2]BOI#6'!$N144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'[2]BOI#6'!$P144</f>
        <v>0</v>
      </c>
      <c r="AS35" s="46"/>
      <c r="AT35" s="47">
        <f t="shared" si="18"/>
        <v>0</v>
      </c>
      <c r="AU35" s="46">
        <f>'[2]BOI#6'!$Q144</f>
        <v>0</v>
      </c>
      <c r="AV35" s="46"/>
      <c r="AW35" s="47">
        <f t="shared" si="19"/>
        <v>0</v>
      </c>
      <c r="AX35" s="46">
        <f>'[2]BOI#6'!$R144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VLOOKUP($B35,Test!$A$69:$I$122,4,0)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'[2]BOI#6'!$D145</f>
        <v>0</v>
      </c>
      <c r="F36" s="46"/>
      <c r="G36" s="47">
        <f t="shared" si="43"/>
        <v>0</v>
      </c>
      <c r="H36" s="46">
        <f>'[2]BOI#6'!$E145</f>
        <v>0</v>
      </c>
      <c r="I36" s="46"/>
      <c r="J36" s="47">
        <f t="shared" si="31"/>
        <v>0</v>
      </c>
      <c r="K36" s="46">
        <f>'[2]BOI#6'!$F145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'[2]BOI#6'!$H145</f>
        <v>0</v>
      </c>
      <c r="R36" s="46"/>
      <c r="S36" s="47">
        <f t="shared" si="35"/>
        <v>0</v>
      </c>
      <c r="T36" s="46">
        <f>'[2]BOI#6'!$I145</f>
        <v>0</v>
      </c>
      <c r="U36" s="46"/>
      <c r="V36" s="47">
        <f t="shared" si="36"/>
        <v>0</v>
      </c>
      <c r="W36" s="46">
        <f>'[2]BOI#6'!$J145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'[2]BOI#6'!$L145</f>
        <v>0</v>
      </c>
      <c r="AG36" s="46"/>
      <c r="AH36" s="50">
        <f t="shared" si="13"/>
        <v>0</v>
      </c>
      <c r="AI36" s="46">
        <f>'[2]BOI#6'!$M145</f>
        <v>0</v>
      </c>
      <c r="AJ36" s="46"/>
      <c r="AK36" s="50">
        <f t="shared" si="14"/>
        <v>0</v>
      </c>
      <c r="AL36" s="46">
        <f>'[2]BOI#6'!$N145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'[2]BOI#6'!$P145</f>
        <v>0</v>
      </c>
      <c r="AS36" s="46"/>
      <c r="AT36" s="47">
        <f t="shared" si="18"/>
        <v>0</v>
      </c>
      <c r="AU36" s="46">
        <f>'[2]BOI#6'!$Q145</f>
        <v>0</v>
      </c>
      <c r="AV36" s="46"/>
      <c r="AW36" s="47">
        <f t="shared" si="19"/>
        <v>0</v>
      </c>
      <c r="AX36" s="46">
        <f>'[2]BOI#6'!$R145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VLOOKUP($B36,Test!$A$69:$I$122,4,0)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'[2]BOI#6'!$D146</f>
        <v>0</v>
      </c>
      <c r="F37" s="46"/>
      <c r="G37" s="47">
        <f t="shared" si="43"/>
        <v>0</v>
      </c>
      <c r="H37" s="46">
        <f>'[2]BOI#6'!$E146</f>
        <v>0</v>
      </c>
      <c r="I37" s="46"/>
      <c r="J37" s="47">
        <f t="shared" si="31"/>
        <v>0</v>
      </c>
      <c r="K37" s="46">
        <f>'[2]BOI#6'!$F146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'[2]BOI#6'!$H146</f>
        <v>0</v>
      </c>
      <c r="R37" s="46"/>
      <c r="S37" s="47">
        <f t="shared" si="35"/>
        <v>0</v>
      </c>
      <c r="T37" s="46">
        <f>'[2]BOI#6'!$I146</f>
        <v>0</v>
      </c>
      <c r="U37" s="46"/>
      <c r="V37" s="47">
        <f t="shared" si="36"/>
        <v>0</v>
      </c>
      <c r="W37" s="46">
        <f>'[2]BOI#6'!$J146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'[2]BOI#6'!$L146</f>
        <v>0</v>
      </c>
      <c r="AG37" s="46"/>
      <c r="AH37" s="50">
        <f t="shared" si="13"/>
        <v>0</v>
      </c>
      <c r="AI37" s="46">
        <f>'[2]BOI#6'!$M146</f>
        <v>0</v>
      </c>
      <c r="AJ37" s="46"/>
      <c r="AK37" s="50">
        <f t="shared" si="14"/>
        <v>0</v>
      </c>
      <c r="AL37" s="46">
        <f>'[2]BOI#6'!$N146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'[2]BOI#6'!$P146</f>
        <v>0</v>
      </c>
      <c r="AS37" s="46"/>
      <c r="AT37" s="47">
        <f t="shared" si="18"/>
        <v>0</v>
      </c>
      <c r="AU37" s="46">
        <f>'[2]BOI#6'!$Q146</f>
        <v>0</v>
      </c>
      <c r="AV37" s="46"/>
      <c r="AW37" s="47">
        <f t="shared" si="19"/>
        <v>0</v>
      </c>
      <c r="AX37" s="46">
        <f>'[2]BOI#6'!$R146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VLOOKUP($B37,Test!$A$69:$I$122,4,0)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'[2]BOI#6'!$D147</f>
        <v>0</v>
      </c>
      <c r="F38" s="46"/>
      <c r="G38" s="47">
        <f t="shared" si="43"/>
        <v>0</v>
      </c>
      <c r="H38" s="46">
        <f>'[2]BOI#6'!$E147</f>
        <v>0</v>
      </c>
      <c r="I38" s="46"/>
      <c r="J38" s="47">
        <f t="shared" si="31"/>
        <v>0</v>
      </c>
      <c r="K38" s="46">
        <f>'[2]BOI#6'!$F147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'[2]BOI#6'!$H147</f>
        <v>0</v>
      </c>
      <c r="R38" s="46"/>
      <c r="S38" s="47">
        <f t="shared" si="35"/>
        <v>0</v>
      </c>
      <c r="T38" s="46">
        <f>'[2]BOI#6'!$I147</f>
        <v>0</v>
      </c>
      <c r="U38" s="46"/>
      <c r="V38" s="47">
        <f t="shared" si="36"/>
        <v>0</v>
      </c>
      <c r="W38" s="46">
        <f>'[2]BOI#6'!$J147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'[2]BOI#6'!$L147</f>
        <v>0</v>
      </c>
      <c r="AG38" s="46"/>
      <c r="AH38" s="50">
        <f t="shared" si="13"/>
        <v>0</v>
      </c>
      <c r="AI38" s="46">
        <f>'[2]BOI#6'!$M147</f>
        <v>0</v>
      </c>
      <c r="AJ38" s="46"/>
      <c r="AK38" s="50">
        <f t="shared" si="14"/>
        <v>0</v>
      </c>
      <c r="AL38" s="46">
        <f>'[2]BOI#6'!$N147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'[2]BOI#6'!$P147</f>
        <v>0</v>
      </c>
      <c r="AS38" s="46"/>
      <c r="AT38" s="47">
        <f t="shared" si="18"/>
        <v>0</v>
      </c>
      <c r="AU38" s="46">
        <f>'[2]BOI#6'!$Q147</f>
        <v>0</v>
      </c>
      <c r="AV38" s="46"/>
      <c r="AW38" s="47">
        <f t="shared" si="19"/>
        <v>0</v>
      </c>
      <c r="AX38" s="46">
        <f>'[2]BOI#6'!$R147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VLOOKUP($B38,Test!$A$69:$I$122,4,0)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'[2]BOI#6'!$D148</f>
        <v>1017.7</v>
      </c>
      <c r="F39" s="46"/>
      <c r="G39" s="47">
        <f t="shared" si="43"/>
        <v>1017.7</v>
      </c>
      <c r="H39" s="46">
        <f>'[2]BOI#6'!$E148</f>
        <v>1034.48</v>
      </c>
      <c r="I39" s="46"/>
      <c r="J39" s="47">
        <f t="shared" si="31"/>
        <v>1034.48</v>
      </c>
      <c r="K39" s="46">
        <f>'[2]BOI#6'!$F148</f>
        <v>906.3</v>
      </c>
      <c r="L39" s="46"/>
      <c r="M39" s="48">
        <f t="shared" si="32"/>
        <v>906.3</v>
      </c>
      <c r="N39" s="190">
        <f t="shared" si="33"/>
        <v>2958.4800000000005</v>
      </c>
      <c r="O39" s="129">
        <f t="shared" si="33"/>
        <v>0</v>
      </c>
      <c r="P39" s="61">
        <f t="shared" si="34"/>
        <v>2958.4800000000005</v>
      </c>
      <c r="Q39" s="46">
        <f>'[2]BOI#6'!$H148</f>
        <v>689.19</v>
      </c>
      <c r="R39" s="46"/>
      <c r="S39" s="47">
        <f t="shared" si="35"/>
        <v>689.19</v>
      </c>
      <c r="T39" s="46">
        <f>'[2]BOI#6'!$I148</f>
        <v>689.19</v>
      </c>
      <c r="U39" s="46"/>
      <c r="V39" s="47">
        <f t="shared" si="36"/>
        <v>689.19</v>
      </c>
      <c r="W39" s="46">
        <f>'[2]BOI#6'!$J148</f>
        <v>813.83</v>
      </c>
      <c r="X39" s="46"/>
      <c r="Y39" s="48">
        <f t="shared" si="37"/>
        <v>813.83</v>
      </c>
      <c r="Z39" s="190">
        <f t="shared" si="38"/>
        <v>2192.21</v>
      </c>
      <c r="AA39" s="200">
        <f t="shared" si="38"/>
        <v>0</v>
      </c>
      <c r="AB39" s="61">
        <f t="shared" si="39"/>
        <v>2192.21</v>
      </c>
      <c r="AC39" s="204">
        <f t="shared" si="40"/>
        <v>5150.6900000000005</v>
      </c>
      <c r="AD39" s="133">
        <f t="shared" si="40"/>
        <v>0</v>
      </c>
      <c r="AE39" s="311">
        <f t="shared" si="41"/>
        <v>5150.6900000000005</v>
      </c>
      <c r="AF39" s="297">
        <f>'[2]BOI#6'!$L148</f>
        <v>700.23</v>
      </c>
      <c r="AG39" s="46"/>
      <c r="AH39" s="50">
        <f t="shared" si="13"/>
        <v>700.23</v>
      </c>
      <c r="AI39" s="46">
        <f>'[2]BOI#6'!$M148</f>
        <v>700.23</v>
      </c>
      <c r="AJ39" s="46"/>
      <c r="AK39" s="50">
        <f t="shared" si="14"/>
        <v>700.23</v>
      </c>
      <c r="AL39" s="46">
        <f>'[2]BOI#6'!$N148</f>
        <v>818.18</v>
      </c>
      <c r="AM39" s="46"/>
      <c r="AN39" s="48">
        <f t="shared" si="15"/>
        <v>818.18</v>
      </c>
      <c r="AO39" s="190">
        <f t="shared" si="16"/>
        <v>2218.64</v>
      </c>
      <c r="AP39" s="129">
        <f t="shared" si="16"/>
        <v>0</v>
      </c>
      <c r="AQ39" s="61">
        <f t="shared" si="17"/>
        <v>2218.64</v>
      </c>
      <c r="AR39" s="46">
        <f>'[2]BOI#6'!$P148</f>
        <v>687.64</v>
      </c>
      <c r="AS39" s="46"/>
      <c r="AT39" s="47">
        <f t="shared" si="18"/>
        <v>687.64</v>
      </c>
      <c r="AU39" s="46">
        <f>'[2]BOI#6'!$Q148</f>
        <v>687.64</v>
      </c>
      <c r="AV39" s="46"/>
      <c r="AW39" s="47">
        <f t="shared" si="19"/>
        <v>687.64</v>
      </c>
      <c r="AX39" s="46">
        <f>'[2]BOI#6'!$R148</f>
        <v>776.65</v>
      </c>
      <c r="AY39" s="46"/>
      <c r="AZ39" s="50">
        <f t="shared" si="20"/>
        <v>776.65</v>
      </c>
      <c r="BA39" s="190">
        <f t="shared" si="21"/>
        <v>2151.9299999999998</v>
      </c>
      <c r="BB39" s="200">
        <f t="shared" si="22"/>
        <v>0</v>
      </c>
      <c r="BC39" s="222">
        <f t="shared" si="23"/>
        <v>2151.9299999999998</v>
      </c>
      <c r="BD39" s="204">
        <f t="shared" si="24"/>
        <v>4370.57</v>
      </c>
      <c r="BE39" s="217">
        <f t="shared" si="25"/>
        <v>0</v>
      </c>
      <c r="BF39" s="225">
        <f t="shared" si="26"/>
        <v>4370.57</v>
      </c>
      <c r="BG39" s="204">
        <f t="shared" si="27"/>
        <v>9521.26</v>
      </c>
      <c r="BH39" s="133">
        <f t="shared" si="28"/>
        <v>0</v>
      </c>
      <c r="BI39" s="225">
        <f t="shared" si="29"/>
        <v>9521.26</v>
      </c>
      <c r="BJ39" s="290"/>
      <c r="BK39" s="45">
        <f>VLOOKUP($B39,Test!$A$69:$I$122,4,0)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'[2]BOI#6'!$D149</f>
        <v>0</v>
      </c>
      <c r="F40" s="46"/>
      <c r="G40" s="47">
        <f t="shared" si="43"/>
        <v>0</v>
      </c>
      <c r="H40" s="46">
        <f>'[2]BOI#6'!$E149</f>
        <v>0</v>
      </c>
      <c r="I40" s="46"/>
      <c r="J40" s="47">
        <f t="shared" si="31"/>
        <v>0</v>
      </c>
      <c r="K40" s="46">
        <f>'[2]BOI#6'!$F149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'[2]BOI#6'!$H149</f>
        <v>0</v>
      </c>
      <c r="R40" s="46"/>
      <c r="S40" s="47">
        <f t="shared" si="35"/>
        <v>0</v>
      </c>
      <c r="T40" s="46">
        <f>'[2]BOI#6'!$I149</f>
        <v>0</v>
      </c>
      <c r="U40" s="46"/>
      <c r="V40" s="47">
        <f t="shared" si="36"/>
        <v>0</v>
      </c>
      <c r="W40" s="46">
        <f>'[2]BOI#6'!$J149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'[2]BOI#6'!$L149</f>
        <v>0</v>
      </c>
      <c r="AG40" s="46"/>
      <c r="AH40" s="50">
        <f t="shared" si="13"/>
        <v>0</v>
      </c>
      <c r="AI40" s="46">
        <f>'[2]BOI#6'!$M149</f>
        <v>0</v>
      </c>
      <c r="AJ40" s="46"/>
      <c r="AK40" s="50">
        <f t="shared" si="14"/>
        <v>0</v>
      </c>
      <c r="AL40" s="46">
        <f>'[2]BOI#6'!$N149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'[2]BOI#6'!$P149</f>
        <v>0</v>
      </c>
      <c r="AS40" s="46"/>
      <c r="AT40" s="47">
        <f t="shared" si="18"/>
        <v>0</v>
      </c>
      <c r="AU40" s="46">
        <f>'[2]BOI#6'!$Q149</f>
        <v>0</v>
      </c>
      <c r="AV40" s="46"/>
      <c r="AW40" s="47">
        <f t="shared" si="19"/>
        <v>0</v>
      </c>
      <c r="AX40" s="46">
        <f>'[2]BOI#6'!$R149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VLOOKUP($B40,Test!$A$69:$I$122,4,0)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'[2]BOI#6'!$D150</f>
        <v>0</v>
      </c>
      <c r="F41" s="46"/>
      <c r="G41" s="47">
        <f t="shared" si="43"/>
        <v>0</v>
      </c>
      <c r="H41" s="46">
        <f>'[2]BOI#6'!$E150</f>
        <v>0</v>
      </c>
      <c r="I41" s="46"/>
      <c r="J41" s="47">
        <f t="shared" si="31"/>
        <v>0</v>
      </c>
      <c r="K41" s="46">
        <f>'[2]BOI#6'!$F150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'[2]BOI#6'!$H150</f>
        <v>0</v>
      </c>
      <c r="R41" s="46"/>
      <c r="S41" s="47">
        <f t="shared" si="35"/>
        <v>0</v>
      </c>
      <c r="T41" s="46">
        <f>'[2]BOI#6'!$I150</f>
        <v>0</v>
      </c>
      <c r="U41" s="46"/>
      <c r="V41" s="47">
        <f t="shared" si="36"/>
        <v>0</v>
      </c>
      <c r="W41" s="46">
        <f>'[2]BOI#6'!$J150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'[2]BOI#6'!$L150</f>
        <v>0</v>
      </c>
      <c r="AG41" s="46"/>
      <c r="AH41" s="50">
        <f t="shared" si="13"/>
        <v>0</v>
      </c>
      <c r="AI41" s="46">
        <f>'[2]BOI#6'!$M150</f>
        <v>0</v>
      </c>
      <c r="AJ41" s="46"/>
      <c r="AK41" s="50">
        <f t="shared" si="14"/>
        <v>0</v>
      </c>
      <c r="AL41" s="46">
        <f>'[2]BOI#6'!$N150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'[2]BOI#6'!$P150</f>
        <v>0</v>
      </c>
      <c r="AS41" s="46"/>
      <c r="AT41" s="47">
        <f t="shared" si="18"/>
        <v>0</v>
      </c>
      <c r="AU41" s="46">
        <f>'[2]BOI#6'!$Q150</f>
        <v>0</v>
      </c>
      <c r="AV41" s="46"/>
      <c r="AW41" s="47">
        <f t="shared" si="19"/>
        <v>0</v>
      </c>
      <c r="AX41" s="46">
        <f>'[2]BOI#6'!$R150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VLOOKUP($B41,Test!$A$69:$I$122,4,0)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'[2]BOI#6'!$D151</f>
        <v>0</v>
      </c>
      <c r="F42" s="46"/>
      <c r="G42" s="47">
        <f t="shared" si="43"/>
        <v>0</v>
      </c>
      <c r="H42" s="46">
        <f>'[2]BOI#6'!$E151</f>
        <v>0</v>
      </c>
      <c r="I42" s="46"/>
      <c r="J42" s="47">
        <f t="shared" si="31"/>
        <v>0</v>
      </c>
      <c r="K42" s="46">
        <f>'[2]BOI#6'!$F151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'[2]BOI#6'!$H151</f>
        <v>0</v>
      </c>
      <c r="R42" s="46"/>
      <c r="S42" s="47">
        <f t="shared" si="35"/>
        <v>0</v>
      </c>
      <c r="T42" s="46">
        <f>'[2]BOI#6'!$I151</f>
        <v>0</v>
      </c>
      <c r="U42" s="46"/>
      <c r="V42" s="47">
        <f t="shared" si="36"/>
        <v>0</v>
      </c>
      <c r="W42" s="46">
        <f>'[2]BOI#6'!$J151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'[2]BOI#6'!$L151</f>
        <v>0</v>
      </c>
      <c r="AG42" s="46"/>
      <c r="AH42" s="50">
        <f t="shared" si="13"/>
        <v>0</v>
      </c>
      <c r="AI42" s="46">
        <f>'[2]BOI#6'!$M151</f>
        <v>0</v>
      </c>
      <c r="AJ42" s="46"/>
      <c r="AK42" s="50">
        <f t="shared" si="14"/>
        <v>0</v>
      </c>
      <c r="AL42" s="46">
        <f>'[2]BOI#6'!$N151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'[2]BOI#6'!$P151</f>
        <v>0</v>
      </c>
      <c r="AS42" s="46"/>
      <c r="AT42" s="47">
        <f t="shared" si="18"/>
        <v>0</v>
      </c>
      <c r="AU42" s="46">
        <f>'[2]BOI#6'!$Q151</f>
        <v>0</v>
      </c>
      <c r="AV42" s="46"/>
      <c r="AW42" s="47">
        <f t="shared" si="19"/>
        <v>0</v>
      </c>
      <c r="AX42" s="46">
        <f>'[2]BOI#6'!$R151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VLOOKUP($B42,Test!$A$69:$I$122,4,0)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'[2]BOI#6'!$D152</f>
        <v>0</v>
      </c>
      <c r="F43" s="46"/>
      <c r="G43" s="47">
        <f t="shared" si="43"/>
        <v>0</v>
      </c>
      <c r="H43" s="46">
        <f>'[2]BOI#6'!$E152</f>
        <v>0</v>
      </c>
      <c r="I43" s="46"/>
      <c r="J43" s="47">
        <f t="shared" si="31"/>
        <v>0</v>
      </c>
      <c r="K43" s="46">
        <f>'[2]BOI#6'!$F152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'[2]BOI#6'!$H152</f>
        <v>0</v>
      </c>
      <c r="R43" s="46"/>
      <c r="S43" s="47">
        <f t="shared" si="35"/>
        <v>0</v>
      </c>
      <c r="T43" s="46">
        <f>'[2]BOI#6'!$I152</f>
        <v>0</v>
      </c>
      <c r="U43" s="46"/>
      <c r="V43" s="47">
        <f t="shared" si="36"/>
        <v>0</v>
      </c>
      <c r="W43" s="46">
        <f>'[2]BOI#6'!$J152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'[2]BOI#6'!$L152</f>
        <v>0</v>
      </c>
      <c r="AG43" s="46"/>
      <c r="AH43" s="50">
        <f t="shared" si="13"/>
        <v>0</v>
      </c>
      <c r="AI43" s="46">
        <f>'[2]BOI#6'!$M152</f>
        <v>0</v>
      </c>
      <c r="AJ43" s="46"/>
      <c r="AK43" s="50">
        <f t="shared" si="14"/>
        <v>0</v>
      </c>
      <c r="AL43" s="46">
        <f>'[2]BOI#6'!$N152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'[2]BOI#6'!$P152</f>
        <v>0</v>
      </c>
      <c r="AS43" s="46"/>
      <c r="AT43" s="47">
        <f t="shared" si="18"/>
        <v>0</v>
      </c>
      <c r="AU43" s="46">
        <f>'[2]BOI#6'!$Q152</f>
        <v>0</v>
      </c>
      <c r="AV43" s="46"/>
      <c r="AW43" s="47">
        <f t="shared" si="19"/>
        <v>0</v>
      </c>
      <c r="AX43" s="46">
        <f>'[2]BOI#6'!$R152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VLOOKUP($B43,Test!$A$69:$I$122,4,0)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'[2]BOI#6'!$D153</f>
        <v>14328.17</v>
      </c>
      <c r="F44" s="46">
        <v>15278.75</v>
      </c>
      <c r="G44" s="47">
        <f t="shared" si="43"/>
        <v>-950.57999999999993</v>
      </c>
      <c r="H44" s="46">
        <f>'[2]BOI#6'!$E153</f>
        <v>7528.74</v>
      </c>
      <c r="I44" s="46">
        <v>6452.21</v>
      </c>
      <c r="J44" s="47">
        <f t="shared" si="31"/>
        <v>1076.5299999999997</v>
      </c>
      <c r="K44" s="46">
        <f>'[2]BOI#6'!$F153</f>
        <v>6092.38</v>
      </c>
      <c r="L44" s="46">
        <v>11499.79</v>
      </c>
      <c r="M44" s="48">
        <f t="shared" si="32"/>
        <v>-5407.4100000000008</v>
      </c>
      <c r="N44" s="190">
        <f t="shared" si="33"/>
        <v>27949.29</v>
      </c>
      <c r="O44" s="129">
        <f t="shared" si="33"/>
        <v>33230.75</v>
      </c>
      <c r="P44" s="61">
        <f t="shared" si="34"/>
        <v>-5281.4599999999991</v>
      </c>
      <c r="Q44" s="46">
        <f>'[2]BOI#6'!$H153</f>
        <v>5015.7700000000004</v>
      </c>
      <c r="R44" s="46">
        <v>4459.75</v>
      </c>
      <c r="S44" s="47">
        <f t="shared" si="35"/>
        <v>556.02000000000044</v>
      </c>
      <c r="T44" s="46">
        <f>'[2]BOI#6'!$I153</f>
        <v>9754.77</v>
      </c>
      <c r="U44" s="46"/>
      <c r="V44" s="47">
        <f t="shared" si="36"/>
        <v>9754.77</v>
      </c>
      <c r="W44" s="46">
        <f>'[2]BOI#6'!$J153</f>
        <v>5922.87</v>
      </c>
      <c r="X44" s="46"/>
      <c r="Y44" s="48">
        <f t="shared" si="37"/>
        <v>5922.87</v>
      </c>
      <c r="Z44" s="190">
        <f t="shared" si="38"/>
        <v>20693.41</v>
      </c>
      <c r="AA44" s="200">
        <f t="shared" si="38"/>
        <v>4459.75</v>
      </c>
      <c r="AB44" s="61">
        <f t="shared" si="39"/>
        <v>16233.66</v>
      </c>
      <c r="AC44" s="204">
        <f t="shared" si="40"/>
        <v>48642.700000000004</v>
      </c>
      <c r="AD44" s="133">
        <f t="shared" si="40"/>
        <v>37690.5</v>
      </c>
      <c r="AE44" s="311">
        <f t="shared" si="41"/>
        <v>10952.200000000004</v>
      </c>
      <c r="AF44" s="297">
        <f>'[2]BOI#6'!$L153</f>
        <v>4707.09</v>
      </c>
      <c r="AG44" s="46"/>
      <c r="AH44" s="50">
        <f t="shared" si="13"/>
        <v>4707.09</v>
      </c>
      <c r="AI44" s="46">
        <f>'[2]BOI#6'!$M153</f>
        <v>5096.1099999999997</v>
      </c>
      <c r="AJ44" s="46"/>
      <c r="AK44" s="50">
        <f t="shared" si="14"/>
        <v>5096.1099999999997</v>
      </c>
      <c r="AL44" s="46">
        <f>'[2]BOI#6'!$N153</f>
        <v>11444.17</v>
      </c>
      <c r="AM44" s="46"/>
      <c r="AN44" s="48">
        <f t="shared" si="15"/>
        <v>11444.17</v>
      </c>
      <c r="AO44" s="190">
        <f t="shared" si="16"/>
        <v>21247.370000000003</v>
      </c>
      <c r="AP44" s="129">
        <f t="shared" si="16"/>
        <v>0</v>
      </c>
      <c r="AQ44" s="61">
        <f t="shared" si="17"/>
        <v>21247.370000000003</v>
      </c>
      <c r="AR44" s="46">
        <f>'[2]BOI#6'!$P153</f>
        <v>4240.45</v>
      </c>
      <c r="AS44" s="46"/>
      <c r="AT44" s="47">
        <f t="shared" si="18"/>
        <v>4240.45</v>
      </c>
      <c r="AU44" s="46">
        <f>'[2]BOI#6'!$Q153</f>
        <v>4622.47</v>
      </c>
      <c r="AV44" s="46"/>
      <c r="AW44" s="47">
        <f t="shared" si="19"/>
        <v>4622.47</v>
      </c>
      <c r="AX44" s="46">
        <f>'[2]BOI#6'!$R153</f>
        <v>5652.28</v>
      </c>
      <c r="AY44" s="46"/>
      <c r="AZ44" s="50">
        <f t="shared" si="20"/>
        <v>5652.28</v>
      </c>
      <c r="BA44" s="190">
        <f t="shared" si="21"/>
        <v>14515.2</v>
      </c>
      <c r="BB44" s="200">
        <f t="shared" si="22"/>
        <v>0</v>
      </c>
      <c r="BC44" s="222">
        <f t="shared" si="23"/>
        <v>14515.2</v>
      </c>
      <c r="BD44" s="204">
        <f t="shared" si="24"/>
        <v>35762.570000000007</v>
      </c>
      <c r="BE44" s="217">
        <f t="shared" si="25"/>
        <v>0</v>
      </c>
      <c r="BF44" s="225">
        <f t="shared" si="26"/>
        <v>35762.570000000007</v>
      </c>
      <c r="BG44" s="204">
        <f t="shared" si="27"/>
        <v>84405.270000000019</v>
      </c>
      <c r="BH44" s="133">
        <f t="shared" si="28"/>
        <v>37690.5</v>
      </c>
      <c r="BI44" s="225">
        <f t="shared" si="29"/>
        <v>46714.770000000019</v>
      </c>
      <c r="BJ44" s="290"/>
      <c r="BK44" s="45">
        <f>VLOOKUP($B44,Test!$A$69:$I$122,4,0)</f>
        <v>7574.93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'[2]BOI#6'!$D154</f>
        <v>0</v>
      </c>
      <c r="F45" s="46"/>
      <c r="G45" s="47">
        <f t="shared" si="43"/>
        <v>0</v>
      </c>
      <c r="H45" s="46">
        <f>'[2]BOI#6'!$E154</f>
        <v>0</v>
      </c>
      <c r="I45" s="46"/>
      <c r="J45" s="47">
        <f t="shared" si="31"/>
        <v>0</v>
      </c>
      <c r="K45" s="46">
        <f>'[2]BOI#6'!$F154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'[2]BOI#6'!$H154</f>
        <v>0</v>
      </c>
      <c r="R45" s="46"/>
      <c r="S45" s="47">
        <f t="shared" si="35"/>
        <v>0</v>
      </c>
      <c r="T45" s="46">
        <f>'[2]BOI#6'!$I154</f>
        <v>0</v>
      </c>
      <c r="U45" s="46"/>
      <c r="V45" s="47">
        <f t="shared" si="36"/>
        <v>0</v>
      </c>
      <c r="W45" s="46">
        <f>'[2]BOI#6'!$J154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'[2]BOI#6'!$L154</f>
        <v>0</v>
      </c>
      <c r="AG45" s="46"/>
      <c r="AH45" s="50">
        <f t="shared" si="13"/>
        <v>0</v>
      </c>
      <c r="AI45" s="46">
        <f>'[2]BOI#6'!$M154</f>
        <v>0</v>
      </c>
      <c r="AJ45" s="46"/>
      <c r="AK45" s="50">
        <f t="shared" si="14"/>
        <v>0</v>
      </c>
      <c r="AL45" s="46">
        <f>'[2]BOI#6'!$N154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'[2]BOI#6'!$P154</f>
        <v>0</v>
      </c>
      <c r="AS45" s="46"/>
      <c r="AT45" s="47">
        <f t="shared" si="18"/>
        <v>0</v>
      </c>
      <c r="AU45" s="46">
        <f>'[2]BOI#6'!$Q154</f>
        <v>0</v>
      </c>
      <c r="AV45" s="46"/>
      <c r="AW45" s="47">
        <f t="shared" si="19"/>
        <v>0</v>
      </c>
      <c r="AX45" s="46">
        <f>'[2]BOI#6'!$R154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VLOOKUP($B45,Test!$A$69:$I$122,4,0)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'[2]BOI#6'!$D155</f>
        <v>0</v>
      </c>
      <c r="F46" s="46"/>
      <c r="G46" s="47">
        <f t="shared" si="43"/>
        <v>0</v>
      </c>
      <c r="H46" s="46">
        <f>'[2]BOI#6'!$E155</f>
        <v>0</v>
      </c>
      <c r="I46" s="46"/>
      <c r="J46" s="47">
        <f t="shared" si="31"/>
        <v>0</v>
      </c>
      <c r="K46" s="46">
        <f>'[2]BOI#6'!$F155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'[2]BOI#6'!$H155</f>
        <v>0</v>
      </c>
      <c r="R46" s="46"/>
      <c r="S46" s="47">
        <f t="shared" si="35"/>
        <v>0</v>
      </c>
      <c r="T46" s="46">
        <f>'[2]BOI#6'!$I155</f>
        <v>0</v>
      </c>
      <c r="U46" s="46"/>
      <c r="V46" s="47">
        <f t="shared" si="36"/>
        <v>0</v>
      </c>
      <c r="W46" s="46">
        <f>'[2]BOI#6'!$J155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'[2]BOI#6'!$L155</f>
        <v>0</v>
      </c>
      <c r="AG46" s="46"/>
      <c r="AH46" s="50">
        <f t="shared" si="13"/>
        <v>0</v>
      </c>
      <c r="AI46" s="46">
        <f>'[2]BOI#6'!$M155</f>
        <v>0</v>
      </c>
      <c r="AJ46" s="46"/>
      <c r="AK46" s="50">
        <f t="shared" si="14"/>
        <v>0</v>
      </c>
      <c r="AL46" s="46">
        <f>'[2]BOI#6'!$N155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'[2]BOI#6'!$P155</f>
        <v>0</v>
      </c>
      <c r="AS46" s="46"/>
      <c r="AT46" s="47">
        <f t="shared" si="18"/>
        <v>0</v>
      </c>
      <c r="AU46" s="46">
        <f>'[2]BOI#6'!$Q155</f>
        <v>0</v>
      </c>
      <c r="AV46" s="46"/>
      <c r="AW46" s="47">
        <f t="shared" si="19"/>
        <v>0</v>
      </c>
      <c r="AX46" s="46">
        <f>'[2]BOI#6'!$R155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VLOOKUP($B46,Test!$A$69:$I$122,4,0)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'[2]BOI#6'!$D156</f>
        <v>0</v>
      </c>
      <c r="F47" s="46"/>
      <c r="G47" s="47">
        <f t="shared" si="43"/>
        <v>0</v>
      </c>
      <c r="H47" s="46">
        <f>'[2]BOI#6'!$E156</f>
        <v>0</v>
      </c>
      <c r="I47" s="46"/>
      <c r="J47" s="47">
        <f t="shared" si="31"/>
        <v>0</v>
      </c>
      <c r="K47" s="46">
        <f>'[2]BOI#6'!$F156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'[2]BOI#6'!$H156</f>
        <v>0</v>
      </c>
      <c r="R47" s="46"/>
      <c r="S47" s="47">
        <f t="shared" si="35"/>
        <v>0</v>
      </c>
      <c r="T47" s="46">
        <f>'[2]BOI#6'!$I156</f>
        <v>0</v>
      </c>
      <c r="U47" s="46"/>
      <c r="V47" s="47">
        <f t="shared" si="36"/>
        <v>0</v>
      </c>
      <c r="W47" s="46">
        <f>'[2]BOI#6'!$J156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'[2]BOI#6'!$L156</f>
        <v>0</v>
      </c>
      <c r="AG47" s="46"/>
      <c r="AH47" s="50">
        <f t="shared" si="13"/>
        <v>0</v>
      </c>
      <c r="AI47" s="46">
        <f>'[2]BOI#6'!$M156</f>
        <v>0</v>
      </c>
      <c r="AJ47" s="46"/>
      <c r="AK47" s="50">
        <f t="shared" si="14"/>
        <v>0</v>
      </c>
      <c r="AL47" s="46">
        <f>'[2]BOI#6'!$N156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'[2]BOI#6'!$P156</f>
        <v>0</v>
      </c>
      <c r="AS47" s="46"/>
      <c r="AT47" s="47">
        <f t="shared" si="18"/>
        <v>0</v>
      </c>
      <c r="AU47" s="46">
        <f>'[2]BOI#6'!$Q156</f>
        <v>0</v>
      </c>
      <c r="AV47" s="46"/>
      <c r="AW47" s="47">
        <f t="shared" si="19"/>
        <v>0</v>
      </c>
      <c r="AX47" s="46">
        <f>'[2]BOI#6'!$R156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VLOOKUP($B47,Test!$A$69:$I$122,4,0)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'[2]BOI#6'!$D157</f>
        <v>0</v>
      </c>
      <c r="F48" s="46"/>
      <c r="G48" s="47">
        <f t="shared" si="43"/>
        <v>0</v>
      </c>
      <c r="H48" s="46">
        <f>'[2]BOI#6'!$E157</f>
        <v>0</v>
      </c>
      <c r="I48" s="46"/>
      <c r="J48" s="47">
        <f t="shared" si="31"/>
        <v>0</v>
      </c>
      <c r="K48" s="46">
        <f>'[2]BOI#6'!$F157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'[2]BOI#6'!$H157</f>
        <v>0</v>
      </c>
      <c r="R48" s="46"/>
      <c r="S48" s="47">
        <f t="shared" si="35"/>
        <v>0</v>
      </c>
      <c r="T48" s="46">
        <f>'[2]BOI#6'!$I157</f>
        <v>0</v>
      </c>
      <c r="U48" s="46"/>
      <c r="V48" s="47">
        <f t="shared" si="36"/>
        <v>0</v>
      </c>
      <c r="W48" s="46">
        <f>'[2]BOI#6'!$J157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'[2]BOI#6'!$L157</f>
        <v>0</v>
      </c>
      <c r="AG48" s="46"/>
      <c r="AH48" s="50">
        <f t="shared" si="13"/>
        <v>0</v>
      </c>
      <c r="AI48" s="46">
        <f>'[2]BOI#6'!$M157</f>
        <v>0</v>
      </c>
      <c r="AJ48" s="46"/>
      <c r="AK48" s="50">
        <f t="shared" si="14"/>
        <v>0</v>
      </c>
      <c r="AL48" s="46">
        <f>'[2]BOI#6'!$N157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'[2]BOI#6'!$P157</f>
        <v>0</v>
      </c>
      <c r="AS48" s="46"/>
      <c r="AT48" s="47">
        <f t="shared" si="18"/>
        <v>0</v>
      </c>
      <c r="AU48" s="46">
        <f>'[2]BOI#6'!$Q157</f>
        <v>0</v>
      </c>
      <c r="AV48" s="46"/>
      <c r="AW48" s="47">
        <f t="shared" si="19"/>
        <v>0</v>
      </c>
      <c r="AX48" s="46">
        <f>'[2]BOI#6'!$R157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VLOOKUP($B48,Test!$A$69:$I$122,4,0)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'[2]BOI#6'!$D158</f>
        <v>0</v>
      </c>
      <c r="F49" s="46"/>
      <c r="G49" s="47">
        <f t="shared" si="43"/>
        <v>0</v>
      </c>
      <c r="H49" s="46">
        <f>'[2]BOI#6'!$E158</f>
        <v>0</v>
      </c>
      <c r="I49" s="46"/>
      <c r="J49" s="47">
        <f t="shared" si="31"/>
        <v>0</v>
      </c>
      <c r="K49" s="46">
        <f>'[2]BOI#6'!$F158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'[2]BOI#6'!$H158</f>
        <v>0</v>
      </c>
      <c r="R49" s="46"/>
      <c r="S49" s="47">
        <f t="shared" si="35"/>
        <v>0</v>
      </c>
      <c r="T49" s="46">
        <f>'[2]BOI#6'!$I158</f>
        <v>0</v>
      </c>
      <c r="U49" s="46"/>
      <c r="V49" s="47">
        <f t="shared" si="36"/>
        <v>0</v>
      </c>
      <c r="W49" s="46">
        <f>'[2]BOI#6'!$J158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'[2]BOI#6'!$L158</f>
        <v>0</v>
      </c>
      <c r="AG49" s="46"/>
      <c r="AH49" s="50">
        <f t="shared" si="13"/>
        <v>0</v>
      </c>
      <c r="AI49" s="46">
        <f>'[2]BOI#6'!$M158</f>
        <v>0</v>
      </c>
      <c r="AJ49" s="46"/>
      <c r="AK49" s="50">
        <f t="shared" si="14"/>
        <v>0</v>
      </c>
      <c r="AL49" s="46">
        <f>'[2]BOI#6'!$N158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'[2]BOI#6'!$P158</f>
        <v>0</v>
      </c>
      <c r="AS49" s="46"/>
      <c r="AT49" s="47">
        <f t="shared" si="18"/>
        <v>0</v>
      </c>
      <c r="AU49" s="46">
        <f>'[2]BOI#6'!$Q158</f>
        <v>0</v>
      </c>
      <c r="AV49" s="46"/>
      <c r="AW49" s="47">
        <f t="shared" si="19"/>
        <v>0</v>
      </c>
      <c r="AX49" s="46">
        <f>'[2]BOI#6'!$R158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VLOOKUP($B49,Test!$A$69:$I$122,4,0)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'[2]BOI#6'!$D159</f>
        <v>0</v>
      </c>
      <c r="F50" s="46"/>
      <c r="G50" s="47">
        <f t="shared" si="43"/>
        <v>0</v>
      </c>
      <c r="H50" s="46">
        <f>'[2]BOI#6'!$E159</f>
        <v>0</v>
      </c>
      <c r="I50" s="46"/>
      <c r="J50" s="47">
        <f t="shared" si="31"/>
        <v>0</v>
      </c>
      <c r="K50" s="46">
        <f>'[2]BOI#6'!$F159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'[2]BOI#6'!$H159</f>
        <v>0</v>
      </c>
      <c r="R50" s="46"/>
      <c r="S50" s="47">
        <f t="shared" si="35"/>
        <v>0</v>
      </c>
      <c r="T50" s="46">
        <f>'[2]BOI#6'!$I159</f>
        <v>0</v>
      </c>
      <c r="U50" s="46"/>
      <c r="V50" s="47">
        <f t="shared" si="36"/>
        <v>0</v>
      </c>
      <c r="W50" s="46">
        <f>'[2]BOI#6'!$J159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'[2]BOI#6'!$L159</f>
        <v>0</v>
      </c>
      <c r="AG50" s="46"/>
      <c r="AH50" s="50">
        <f t="shared" si="13"/>
        <v>0</v>
      </c>
      <c r="AI50" s="46">
        <f>'[2]BOI#6'!$M159</f>
        <v>0</v>
      </c>
      <c r="AJ50" s="46"/>
      <c r="AK50" s="50">
        <f t="shared" si="14"/>
        <v>0</v>
      </c>
      <c r="AL50" s="46">
        <f>'[2]BOI#6'!$N159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'[2]BOI#6'!$P159</f>
        <v>0</v>
      </c>
      <c r="AS50" s="46"/>
      <c r="AT50" s="47">
        <f t="shared" si="18"/>
        <v>0</v>
      </c>
      <c r="AU50" s="46">
        <f>'[2]BOI#6'!$Q159</f>
        <v>0</v>
      </c>
      <c r="AV50" s="46"/>
      <c r="AW50" s="47">
        <f t="shared" si="19"/>
        <v>0</v>
      </c>
      <c r="AX50" s="46">
        <f>'[2]BOI#6'!$R159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VLOOKUP($B50,Test!$A$69:$I$122,4,0)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'[2]BOI#6'!$D160</f>
        <v>0</v>
      </c>
      <c r="F51" s="46"/>
      <c r="G51" s="47">
        <f t="shared" ref="G51" si="57">+E51-F51</f>
        <v>0</v>
      </c>
      <c r="H51" s="46">
        <f>'[2]BOI#6'!$E160</f>
        <v>0</v>
      </c>
      <c r="I51" s="46"/>
      <c r="J51" s="47">
        <f t="shared" ref="J51" si="58">+H51-I51</f>
        <v>0</v>
      </c>
      <c r="K51" s="46">
        <f>'[2]BOI#6'!$F160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'[2]BOI#6'!$H160</f>
        <v>0</v>
      </c>
      <c r="R51" s="46"/>
      <c r="S51" s="47">
        <f t="shared" ref="S51" si="63">+Q51-R51</f>
        <v>0</v>
      </c>
      <c r="T51" s="46">
        <f>'[2]BOI#6'!$I160</f>
        <v>0</v>
      </c>
      <c r="U51" s="46"/>
      <c r="V51" s="47">
        <f t="shared" ref="V51" si="64">+T51-U51</f>
        <v>0</v>
      </c>
      <c r="W51" s="46">
        <f>'[2]BOI#6'!$J160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'[2]BOI#6'!$L160</f>
        <v>0</v>
      </c>
      <c r="AG51" s="46"/>
      <c r="AH51" s="50">
        <f t="shared" ref="AH51" si="72">AF51-AG51</f>
        <v>0</v>
      </c>
      <c r="AI51" s="46">
        <f>'[2]BOI#6'!$M160</f>
        <v>0</v>
      </c>
      <c r="AJ51" s="46"/>
      <c r="AK51" s="50">
        <f t="shared" ref="AK51" si="73">AI51-AJ51</f>
        <v>0</v>
      </c>
      <c r="AL51" s="46">
        <f>'[2]BOI#6'!$N160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'[2]BOI#6'!$P160</f>
        <v>0</v>
      </c>
      <c r="AS51" s="46"/>
      <c r="AT51" s="47">
        <f t="shared" ref="AT51" si="78">AR51-AS51</f>
        <v>0</v>
      </c>
      <c r="AU51" s="46">
        <f>'[2]BOI#6'!$Q160</f>
        <v>0</v>
      </c>
      <c r="AV51" s="46"/>
      <c r="AW51" s="47">
        <f t="shared" ref="AW51" si="79">AU51-AV51</f>
        <v>0</v>
      </c>
      <c r="AX51" s="46">
        <f>'[2]BOI#6'!$R160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'[2]BOI#6'!$D161</f>
        <v>0</v>
      </c>
      <c r="F52" s="51"/>
      <c r="G52" s="52">
        <f t="shared" si="43"/>
        <v>0</v>
      </c>
      <c r="H52" s="51">
        <f>'[2]BOI#6'!$E161</f>
        <v>0</v>
      </c>
      <c r="I52" s="51"/>
      <c r="J52" s="52">
        <f t="shared" si="31"/>
        <v>0</v>
      </c>
      <c r="K52" s="51">
        <f>'[2]BOI#6'!$F161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'[2]BOI#6'!$H161</f>
        <v>0</v>
      </c>
      <c r="R52" s="51"/>
      <c r="S52" s="52">
        <f t="shared" si="35"/>
        <v>0</v>
      </c>
      <c r="T52" s="51">
        <f>'[2]BOI#6'!$I161</f>
        <v>0</v>
      </c>
      <c r="U52" s="51"/>
      <c r="V52" s="52">
        <f t="shared" si="36"/>
        <v>0</v>
      </c>
      <c r="W52" s="51">
        <f>'[2]BOI#6'!$J161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'[2]BOI#6'!$L161</f>
        <v>0</v>
      </c>
      <c r="AG52" s="51"/>
      <c r="AH52" s="54">
        <f t="shared" si="13"/>
        <v>0</v>
      </c>
      <c r="AI52" s="51">
        <f>'[2]BOI#6'!$M161</f>
        <v>0</v>
      </c>
      <c r="AJ52" s="51"/>
      <c r="AK52" s="54">
        <f t="shared" si="14"/>
        <v>0</v>
      </c>
      <c r="AL52" s="51">
        <f>'[2]BOI#6'!$N161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'[2]BOI#6'!$P161</f>
        <v>0</v>
      </c>
      <c r="AS52" s="51"/>
      <c r="AT52" s="52">
        <f t="shared" si="18"/>
        <v>0</v>
      </c>
      <c r="AU52" s="51">
        <f>'[2]BOI#6'!$Q161</f>
        <v>0</v>
      </c>
      <c r="AV52" s="51"/>
      <c r="AW52" s="52">
        <f t="shared" si="19"/>
        <v>0</v>
      </c>
      <c r="AX52" s="51">
        <f>'[2]BOI#6'!$R161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277">
        <f>VLOOKUP($B52,Test!$A$69:$I$122,4,0)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1464177.5664473681</v>
      </c>
      <c r="F53" s="215">
        <f t="shared" si="90"/>
        <v>1691710.61</v>
      </c>
      <c r="G53" s="41">
        <f t="shared" si="90"/>
        <v>-227533.04355263151</v>
      </c>
      <c r="H53" s="40">
        <f t="shared" si="90"/>
        <v>1970898.7496569918</v>
      </c>
      <c r="I53" s="40">
        <f t="shared" si="90"/>
        <v>2325406.73</v>
      </c>
      <c r="J53" s="42">
        <f t="shared" si="90"/>
        <v>-354507.98034300783</v>
      </c>
      <c r="K53" s="40">
        <f t="shared" si="90"/>
        <v>1583247.9719233105</v>
      </c>
      <c r="L53" s="40">
        <f t="shared" si="90"/>
        <v>2214508.2199999997</v>
      </c>
      <c r="M53" s="43">
        <f t="shared" si="90"/>
        <v>-631260.24807668896</v>
      </c>
      <c r="N53" s="192">
        <f t="shared" si="90"/>
        <v>5018324.2880276721</v>
      </c>
      <c r="O53" s="131">
        <f t="shared" si="90"/>
        <v>6231625.5600000005</v>
      </c>
      <c r="P53" s="64">
        <f t="shared" si="90"/>
        <v>-1213301.2719723284</v>
      </c>
      <c r="Q53" s="299">
        <f t="shared" si="90"/>
        <v>1307537.71003736</v>
      </c>
      <c r="R53" s="40">
        <f t="shared" si="90"/>
        <v>2034140.14</v>
      </c>
      <c r="S53" s="41">
        <f t="shared" si="90"/>
        <v>-726602.42996264016</v>
      </c>
      <c r="T53" s="40">
        <f t="shared" si="90"/>
        <v>1260939.1804269082</v>
      </c>
      <c r="U53" s="40">
        <f t="shared" si="90"/>
        <v>0</v>
      </c>
      <c r="V53" s="42">
        <f t="shared" si="90"/>
        <v>1260939.1804269082</v>
      </c>
      <c r="W53" s="40">
        <f t="shared" si="90"/>
        <v>1172486.6531209366</v>
      </c>
      <c r="X53" s="40">
        <f t="shared" si="90"/>
        <v>0</v>
      </c>
      <c r="Y53" s="43">
        <f t="shared" si="90"/>
        <v>1172486.6531209366</v>
      </c>
      <c r="Z53" s="192">
        <f t="shared" si="90"/>
        <v>3740963.5435852045</v>
      </c>
      <c r="AA53" s="202">
        <f t="shared" si="90"/>
        <v>2034140.14</v>
      </c>
      <c r="AB53" s="64">
        <f t="shared" si="90"/>
        <v>1706823.4035852042</v>
      </c>
      <c r="AC53" s="205">
        <f t="shared" si="90"/>
        <v>8759287.8316128757</v>
      </c>
      <c r="AD53" s="134">
        <f t="shared" si="90"/>
        <v>8265765.7000000002</v>
      </c>
      <c r="AE53" s="331">
        <f t="shared" si="90"/>
        <v>493522.13161287596</v>
      </c>
      <c r="AF53" s="299">
        <f t="shared" si="90"/>
        <v>1298992.8502161384</v>
      </c>
      <c r="AG53" s="40">
        <f t="shared" si="90"/>
        <v>0</v>
      </c>
      <c r="AH53" s="215">
        <f t="shared" si="90"/>
        <v>1298992.8502161384</v>
      </c>
      <c r="AI53" s="40">
        <f t="shared" si="90"/>
        <v>1137294.5288254812</v>
      </c>
      <c r="AJ53" s="40">
        <f t="shared" si="90"/>
        <v>0</v>
      </c>
      <c r="AK53" s="215">
        <f t="shared" ref="AK53:BI53" si="91">SUM(AK7:AK52)</f>
        <v>1137294.5288254812</v>
      </c>
      <c r="AL53" s="40">
        <f t="shared" si="91"/>
        <v>1244128.5796486486</v>
      </c>
      <c r="AM53" s="40">
        <f t="shared" si="91"/>
        <v>0</v>
      </c>
      <c r="AN53" s="43">
        <f t="shared" si="91"/>
        <v>1244128.5796486486</v>
      </c>
      <c r="AO53" s="192">
        <f t="shared" si="91"/>
        <v>3680415.9586902685</v>
      </c>
      <c r="AP53" s="131">
        <f t="shared" si="91"/>
        <v>0</v>
      </c>
      <c r="AQ53" s="308">
        <f t="shared" si="91"/>
        <v>3680415.9586902685</v>
      </c>
      <c r="AR53" s="299">
        <f t="shared" si="91"/>
        <v>1181170.5865792921</v>
      </c>
      <c r="AS53" s="40">
        <f t="shared" si="91"/>
        <v>0</v>
      </c>
      <c r="AT53" s="42">
        <f t="shared" si="91"/>
        <v>1181170.5865792921</v>
      </c>
      <c r="AU53" s="40">
        <f t="shared" si="91"/>
        <v>1132060.7770365358</v>
      </c>
      <c r="AV53" s="40">
        <f t="shared" si="91"/>
        <v>0</v>
      </c>
      <c r="AW53" s="42">
        <f t="shared" si="91"/>
        <v>1132060.7770365358</v>
      </c>
      <c r="AX53" s="40">
        <f t="shared" si="91"/>
        <v>1264029.1138472834</v>
      </c>
      <c r="AY53" s="40">
        <f t="shared" si="91"/>
        <v>0</v>
      </c>
      <c r="AZ53" s="41">
        <f t="shared" si="91"/>
        <v>1264029.1138472834</v>
      </c>
      <c r="BA53" s="192">
        <f t="shared" si="91"/>
        <v>3577260.4774631122</v>
      </c>
      <c r="BB53" s="202">
        <f t="shared" si="91"/>
        <v>0</v>
      </c>
      <c r="BC53" s="224">
        <f t="shared" si="91"/>
        <v>3577260.4774631122</v>
      </c>
      <c r="BD53" s="205">
        <f t="shared" si="91"/>
        <v>7257676.4361533802</v>
      </c>
      <c r="BE53" s="218">
        <f t="shared" si="91"/>
        <v>0</v>
      </c>
      <c r="BF53" s="226">
        <f t="shared" si="91"/>
        <v>7257676.4361533802</v>
      </c>
      <c r="BG53" s="205">
        <f t="shared" si="91"/>
        <v>16016964.267766254</v>
      </c>
      <c r="BH53" s="134">
        <f t="shared" si="91"/>
        <v>8265765.7000000002</v>
      </c>
      <c r="BI53" s="226">
        <f t="shared" si="91"/>
        <v>7751198.5677662566</v>
      </c>
      <c r="BJ53" s="288"/>
      <c r="BK53" s="278">
        <f>SUM(BK7:BK52)</f>
        <v>2564128.7399999998</v>
      </c>
    </row>
    <row r="54" spans="1:63" ht="33" customHeight="1"/>
    <row r="55" spans="1:63" ht="33" customHeight="1">
      <c r="F55" s="304">
        <f>ROUND(F53-Test!$D$125,2)</f>
        <v>-872418.13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9" activePane="bottomRight" state="frozen"/>
      <selection activeCell="I53" sqref="I53"/>
      <selection pane="topRight" activeCell="I53" sqref="I53"/>
      <selection pane="bottomLeft" activeCell="I53" sqref="I53"/>
      <selection pane="bottomRight" activeCell="R50" sqref="R5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244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'[2]BOI#7'!$D116</f>
        <v>7600</v>
      </c>
      <c r="F7" s="46">
        <v>7600</v>
      </c>
      <c r="G7" s="47">
        <f>E7-F7</f>
        <v>0</v>
      </c>
      <c r="H7" s="46">
        <f>'[2]BOI#7'!$E116</f>
        <v>8900</v>
      </c>
      <c r="I7" s="46">
        <v>8900</v>
      </c>
      <c r="J7" s="47">
        <f>H7-I7</f>
        <v>0</v>
      </c>
      <c r="K7" s="46">
        <f>'[2]BOI#7'!$F116</f>
        <v>10100</v>
      </c>
      <c r="L7" s="46">
        <v>10100</v>
      </c>
      <c r="M7" s="48">
        <f>K7-L7</f>
        <v>0</v>
      </c>
      <c r="N7" s="190">
        <f>+E7+H7+K7</f>
        <v>26600</v>
      </c>
      <c r="O7" s="129">
        <f>+F7+I7+L7</f>
        <v>26600</v>
      </c>
      <c r="P7" s="61">
        <f>+N7-O7</f>
        <v>0</v>
      </c>
      <c r="Q7" s="46">
        <f>'[2]BOI#7'!$H116</f>
        <v>10300</v>
      </c>
      <c r="R7" s="46">
        <v>10300</v>
      </c>
      <c r="S7" s="47">
        <f>Q7-R7</f>
        <v>0</v>
      </c>
      <c r="T7" s="46">
        <f>'[2]BOI#7'!$I116</f>
        <v>10300</v>
      </c>
      <c r="U7" s="46"/>
      <c r="V7" s="47">
        <f>T7-U7</f>
        <v>10300</v>
      </c>
      <c r="W7" s="46">
        <f>'[2]BOI#7'!$J116</f>
        <v>10200</v>
      </c>
      <c r="X7" s="46"/>
      <c r="Y7" s="48">
        <f>W7-X7</f>
        <v>10200</v>
      </c>
      <c r="Z7" s="190">
        <f>+Q7+T7+W7</f>
        <v>30800</v>
      </c>
      <c r="AA7" s="200">
        <f>+R7+U7+X7</f>
        <v>10300</v>
      </c>
      <c r="AB7" s="61">
        <f>+Z7-AA7</f>
        <v>20500</v>
      </c>
      <c r="AC7" s="204">
        <f>+E7+H7+K7+Q7+T7+W7</f>
        <v>57400</v>
      </c>
      <c r="AD7" s="133">
        <f>+F7+I7+L7+R7+U7+X7</f>
        <v>36900</v>
      </c>
      <c r="AE7" s="311">
        <f>+AC7-AD7</f>
        <v>20500</v>
      </c>
      <c r="AF7" s="297">
        <f>'[2]BOI#7'!$L116</f>
        <v>10300</v>
      </c>
      <c r="AG7" s="46"/>
      <c r="AH7" s="50">
        <f t="shared" ref="AH7:AH52" si="13">AF7-AG7</f>
        <v>10300</v>
      </c>
      <c r="AI7" s="46">
        <f>'[2]BOI#7'!$M116</f>
        <v>10300</v>
      </c>
      <c r="AJ7" s="46"/>
      <c r="AK7" s="50">
        <f t="shared" ref="AK7:AK52" si="14">AI7-AJ7</f>
        <v>10300</v>
      </c>
      <c r="AL7" s="46">
        <f>'[2]BOI#7'!$N116</f>
        <v>10900</v>
      </c>
      <c r="AM7" s="46"/>
      <c r="AN7" s="48">
        <f t="shared" ref="AN7:AN52" si="15">AL7-AM7</f>
        <v>10900</v>
      </c>
      <c r="AO7" s="190">
        <f t="shared" ref="AO7:AP49" si="16">+AF7+AI7+AL7</f>
        <v>31500</v>
      </c>
      <c r="AP7" s="129">
        <f t="shared" si="16"/>
        <v>0</v>
      </c>
      <c r="AQ7" s="61">
        <f t="shared" ref="AQ7:AQ52" si="17">AO7-AP7</f>
        <v>31500</v>
      </c>
      <c r="AR7" s="46">
        <f>'[2]BOI#7'!$P116</f>
        <v>10700</v>
      </c>
      <c r="AS7" s="46"/>
      <c r="AT7" s="47">
        <f t="shared" ref="AT7:AT52" si="18">AR7-AS7</f>
        <v>10700</v>
      </c>
      <c r="AU7" s="46">
        <f>'[2]BOI#7'!$Q116</f>
        <v>10700</v>
      </c>
      <c r="AV7" s="46"/>
      <c r="AW7" s="47">
        <f t="shared" ref="AW7:AW52" si="19">AU7-AV7</f>
        <v>10700</v>
      </c>
      <c r="AX7" s="46">
        <f>'[2]BOI#7'!$R116</f>
        <v>10500</v>
      </c>
      <c r="AY7" s="46"/>
      <c r="AZ7" s="50">
        <f t="shared" ref="AZ7:AZ52" si="20">AX7-AY7</f>
        <v>10500</v>
      </c>
      <c r="BA7" s="190">
        <f t="shared" ref="BA7:BB49" si="21">+AR7+AU7+AX7</f>
        <v>31900</v>
      </c>
      <c r="BB7" s="200">
        <f t="shared" si="21"/>
        <v>0</v>
      </c>
      <c r="BC7" s="222">
        <f t="shared" ref="BC7:BC52" si="22">BA7-BB7</f>
        <v>31900</v>
      </c>
      <c r="BD7" s="204">
        <f t="shared" ref="BD7:BD52" si="23">AF7+AI7+AL7+AR7+AU7+AX7</f>
        <v>63400</v>
      </c>
      <c r="BE7" s="217">
        <f t="shared" ref="BE7:BE52" si="24">+AG7+AJ7+AM7+AS7+AV7+AY7</f>
        <v>0</v>
      </c>
      <c r="BF7" s="225">
        <f t="shared" ref="BF7:BF52" si="25">BD7-BE7</f>
        <v>63400</v>
      </c>
      <c r="BG7" s="204">
        <f t="shared" ref="BG7:BH49" si="26">+AC7+BD7</f>
        <v>120800</v>
      </c>
      <c r="BH7" s="133">
        <f t="shared" si="26"/>
        <v>36900</v>
      </c>
      <c r="BI7" s="225">
        <f t="shared" ref="BI7:BI52" si="27">BG7-BH7</f>
        <v>83900</v>
      </c>
      <c r="BJ7" s="290"/>
      <c r="BK7" s="45">
        <f>VLOOKUP($B7,Test!$A$69:$I$122,5,0)</f>
        <v>13700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'[2]BOI#7'!$D117</f>
        <v>431550.33999999997</v>
      </c>
      <c r="F8" s="46">
        <v>192901.99</v>
      </c>
      <c r="G8" s="47">
        <f t="shared" ref="G8:G52" si="28">E8-F8</f>
        <v>238648.34999999998</v>
      </c>
      <c r="H8" s="46">
        <f>'[2]BOI#7'!$E117</f>
        <v>501678.74</v>
      </c>
      <c r="I8" s="46">
        <v>496918.63</v>
      </c>
      <c r="J8" s="47">
        <f t="shared" ref="J8:J52" si="29">H8-I8</f>
        <v>4760.109999999986</v>
      </c>
      <c r="K8" s="46">
        <f>'[2]BOI#7'!$F117</f>
        <v>532313.13</v>
      </c>
      <c r="L8" s="46">
        <v>366722.02</v>
      </c>
      <c r="M8" s="48">
        <f t="shared" ref="M8:M52" si="30">K8-L8</f>
        <v>165591.10999999999</v>
      </c>
      <c r="N8" s="190">
        <f t="shared" ref="N8:O49" si="31">+E8+H8+K8</f>
        <v>1465542.21</v>
      </c>
      <c r="O8" s="129">
        <f t="shared" si="31"/>
        <v>1056542.6400000001</v>
      </c>
      <c r="P8" s="61">
        <f t="shared" ref="P8:P52" si="32">+N8-O8</f>
        <v>408999.56999999983</v>
      </c>
      <c r="Q8" s="46">
        <f>'[2]BOI#7'!$H117</f>
        <v>549288.29</v>
      </c>
      <c r="R8" s="46">
        <v>154299.51</v>
      </c>
      <c r="S8" s="47">
        <f t="shared" ref="S8:S52" si="33">Q8-R8</f>
        <v>394988.78</v>
      </c>
      <c r="T8" s="46">
        <f>'[2]BOI#7'!$I117</f>
        <v>550537.84000000008</v>
      </c>
      <c r="U8" s="46"/>
      <c r="V8" s="47">
        <f t="shared" ref="V8:V52" si="34">T8-U8</f>
        <v>550537.84000000008</v>
      </c>
      <c r="W8" s="46">
        <f>'[2]BOI#7'!$J117</f>
        <v>560904.26</v>
      </c>
      <c r="X8" s="46"/>
      <c r="Y8" s="48">
        <f t="shared" ref="Y8:Y52" si="35">W8-X8</f>
        <v>560904.26</v>
      </c>
      <c r="Z8" s="190">
        <f t="shared" ref="Z8:AA49" si="36">+Q8+T8+W8</f>
        <v>1660730.3900000001</v>
      </c>
      <c r="AA8" s="200">
        <f t="shared" si="36"/>
        <v>154299.51</v>
      </c>
      <c r="AB8" s="61">
        <f t="shared" ref="AB8:AB52" si="37">+Z8-AA8</f>
        <v>1506430.8800000001</v>
      </c>
      <c r="AC8" s="204">
        <f t="shared" ref="AC8:AD49" si="38">+E8+H8+K8+Q8+T8+W8</f>
        <v>3126272.5999999996</v>
      </c>
      <c r="AD8" s="133">
        <f t="shared" si="38"/>
        <v>1210842.1500000001</v>
      </c>
      <c r="AE8" s="311">
        <f t="shared" ref="AE8:AE52" si="39">+AC8-AD8</f>
        <v>1915430.4499999995</v>
      </c>
      <c r="AF8" s="297">
        <f>'[2]BOI#7'!$L117</f>
        <v>564078.26</v>
      </c>
      <c r="AG8" s="46"/>
      <c r="AH8" s="50">
        <f t="shared" si="13"/>
        <v>564078.26</v>
      </c>
      <c r="AI8" s="46">
        <f>'[2]BOI#7'!$M117</f>
        <v>567895.65</v>
      </c>
      <c r="AJ8" s="46"/>
      <c r="AK8" s="50">
        <f t="shared" si="14"/>
        <v>567895.65</v>
      </c>
      <c r="AL8" s="46">
        <f>'[2]BOI#7'!$N117</f>
        <v>572946.52</v>
      </c>
      <c r="AM8" s="46"/>
      <c r="AN8" s="48">
        <f t="shared" si="15"/>
        <v>572946.52</v>
      </c>
      <c r="AO8" s="190">
        <f t="shared" si="16"/>
        <v>1704920.4300000002</v>
      </c>
      <c r="AP8" s="129">
        <f t="shared" si="16"/>
        <v>0</v>
      </c>
      <c r="AQ8" s="61">
        <f t="shared" si="17"/>
        <v>1704920.4300000002</v>
      </c>
      <c r="AR8" s="46">
        <f>'[2]BOI#7'!$P117</f>
        <v>562271.90999999992</v>
      </c>
      <c r="AS8" s="46"/>
      <c r="AT8" s="47">
        <f t="shared" si="18"/>
        <v>562271.90999999992</v>
      </c>
      <c r="AU8" s="46">
        <f>'[2]BOI#7'!$Q117</f>
        <v>548860.9</v>
      </c>
      <c r="AV8" s="46"/>
      <c r="AW8" s="47">
        <f t="shared" si="19"/>
        <v>548860.9</v>
      </c>
      <c r="AX8" s="46">
        <f>'[2]BOI#7'!$R117</f>
        <v>526357.87</v>
      </c>
      <c r="AY8" s="46"/>
      <c r="AZ8" s="50">
        <f t="shared" si="20"/>
        <v>526357.87</v>
      </c>
      <c r="BA8" s="190">
        <f t="shared" si="21"/>
        <v>1637490.6800000002</v>
      </c>
      <c r="BB8" s="200">
        <f t="shared" si="21"/>
        <v>0</v>
      </c>
      <c r="BC8" s="222">
        <f t="shared" si="22"/>
        <v>1637490.6800000002</v>
      </c>
      <c r="BD8" s="204">
        <f t="shared" si="23"/>
        <v>3342411.11</v>
      </c>
      <c r="BE8" s="217">
        <f t="shared" si="24"/>
        <v>0</v>
      </c>
      <c r="BF8" s="225">
        <f t="shared" si="25"/>
        <v>3342411.11</v>
      </c>
      <c r="BG8" s="204">
        <f t="shared" si="26"/>
        <v>6468683.709999999</v>
      </c>
      <c r="BH8" s="133">
        <f t="shared" si="26"/>
        <v>1210842.1500000001</v>
      </c>
      <c r="BI8" s="225">
        <f t="shared" si="27"/>
        <v>5257841.5599999987</v>
      </c>
      <c r="BJ8" s="290"/>
      <c r="BK8" s="45">
        <f>VLOOKUP($B8,Test!$A$69:$I$122,5,0)</f>
        <v>428928.36</v>
      </c>
    </row>
    <row r="9" spans="1:63" s="34" customFormat="1" ht="30" customHeight="1">
      <c r="A9" s="31">
        <f t="shared" ref="A9:A52" si="40">A8+1</f>
        <v>3</v>
      </c>
      <c r="B9" s="87">
        <v>51203</v>
      </c>
      <c r="C9" s="281" t="s">
        <v>2</v>
      </c>
      <c r="D9" s="35" t="s">
        <v>43</v>
      </c>
      <c r="E9" s="46">
        <f>'[2]BOI#7'!$D118</f>
        <v>249137.06</v>
      </c>
      <c r="F9" s="46">
        <v>235609.36</v>
      </c>
      <c r="G9" s="47">
        <f t="shared" si="28"/>
        <v>13527.700000000012</v>
      </c>
      <c r="H9" s="46">
        <f>'[2]BOI#7'!$E118</f>
        <v>38039.839999999997</v>
      </c>
      <c r="I9" s="46">
        <v>30988.38</v>
      </c>
      <c r="J9" s="47">
        <f t="shared" si="29"/>
        <v>7051.4599999999955</v>
      </c>
      <c r="K9" s="46">
        <f>'[2]BOI#7'!$F118</f>
        <v>42496.13</v>
      </c>
      <c r="L9" s="46">
        <v>25285.05</v>
      </c>
      <c r="M9" s="48">
        <f t="shared" si="30"/>
        <v>17211.079999999998</v>
      </c>
      <c r="N9" s="190">
        <f t="shared" si="31"/>
        <v>329673.03000000003</v>
      </c>
      <c r="O9" s="129">
        <f t="shared" si="31"/>
        <v>291882.78999999998</v>
      </c>
      <c r="P9" s="61">
        <f t="shared" si="32"/>
        <v>37790.240000000049</v>
      </c>
      <c r="Q9" s="46">
        <f>'[2]BOI#7'!$H118</f>
        <v>46036.04</v>
      </c>
      <c r="R9" s="46">
        <v>5270.42</v>
      </c>
      <c r="S9" s="47">
        <f t="shared" si="33"/>
        <v>40765.620000000003</v>
      </c>
      <c r="T9" s="46">
        <f>'[2]BOI#7'!$I118</f>
        <v>46036.04</v>
      </c>
      <c r="U9" s="46"/>
      <c r="V9" s="47">
        <f t="shared" si="34"/>
        <v>46036.04</v>
      </c>
      <c r="W9" s="46">
        <f>'[2]BOI#7'!$J118</f>
        <v>46170.21</v>
      </c>
      <c r="X9" s="46"/>
      <c r="Y9" s="48">
        <f t="shared" si="35"/>
        <v>46170.21</v>
      </c>
      <c r="Z9" s="190">
        <f t="shared" si="36"/>
        <v>138242.29</v>
      </c>
      <c r="AA9" s="200">
        <f t="shared" si="36"/>
        <v>5270.42</v>
      </c>
      <c r="AB9" s="61">
        <f t="shared" si="37"/>
        <v>132971.87</v>
      </c>
      <c r="AC9" s="204">
        <f t="shared" si="38"/>
        <v>467915.32</v>
      </c>
      <c r="AD9" s="133">
        <f t="shared" si="38"/>
        <v>297153.20999999996</v>
      </c>
      <c r="AE9" s="311">
        <f t="shared" si="39"/>
        <v>170762.11000000004</v>
      </c>
      <c r="AF9" s="297">
        <f>'[2]BOI#7'!$L118</f>
        <v>47093.82</v>
      </c>
      <c r="AG9" s="46"/>
      <c r="AH9" s="50">
        <f t="shared" si="13"/>
        <v>47093.82</v>
      </c>
      <c r="AI9" s="46">
        <f>'[2]BOI#7'!$M118</f>
        <v>47093.82</v>
      </c>
      <c r="AJ9" s="46"/>
      <c r="AK9" s="50">
        <f t="shared" si="14"/>
        <v>47093.82</v>
      </c>
      <c r="AL9" s="46">
        <f>'[2]BOI#7'!$N118</f>
        <v>51657.75</v>
      </c>
      <c r="AM9" s="46"/>
      <c r="AN9" s="48">
        <f t="shared" si="15"/>
        <v>51657.75</v>
      </c>
      <c r="AO9" s="190">
        <f t="shared" si="16"/>
        <v>145845.39000000001</v>
      </c>
      <c r="AP9" s="129">
        <f t="shared" si="16"/>
        <v>0</v>
      </c>
      <c r="AQ9" s="61">
        <f t="shared" si="17"/>
        <v>145845.39000000001</v>
      </c>
      <c r="AR9" s="46">
        <f>'[2]BOI#7'!$P118</f>
        <v>49393.26</v>
      </c>
      <c r="AS9" s="46"/>
      <c r="AT9" s="47">
        <f t="shared" si="18"/>
        <v>49393.26</v>
      </c>
      <c r="AU9" s="46">
        <f>'[2]BOI#7'!$Q118</f>
        <v>49393.26</v>
      </c>
      <c r="AV9" s="46"/>
      <c r="AW9" s="47">
        <f t="shared" si="19"/>
        <v>49393.26</v>
      </c>
      <c r="AX9" s="46">
        <f>'[2]BOI#7'!$R118</f>
        <v>49035.53</v>
      </c>
      <c r="AY9" s="46"/>
      <c r="AZ9" s="50">
        <f t="shared" si="20"/>
        <v>49035.53</v>
      </c>
      <c r="BA9" s="190">
        <f t="shared" si="21"/>
        <v>147822.04999999999</v>
      </c>
      <c r="BB9" s="200">
        <f t="shared" si="21"/>
        <v>0</v>
      </c>
      <c r="BC9" s="222">
        <f t="shared" si="22"/>
        <v>147822.04999999999</v>
      </c>
      <c r="BD9" s="204">
        <f t="shared" si="23"/>
        <v>293667.44000000006</v>
      </c>
      <c r="BE9" s="217">
        <f t="shared" si="24"/>
        <v>0</v>
      </c>
      <c r="BF9" s="225">
        <f t="shared" si="25"/>
        <v>293667.44000000006</v>
      </c>
      <c r="BG9" s="204">
        <f t="shared" si="26"/>
        <v>761582.76</v>
      </c>
      <c r="BH9" s="133">
        <f t="shared" si="26"/>
        <v>297153.20999999996</v>
      </c>
      <c r="BI9" s="225">
        <f t="shared" si="27"/>
        <v>464429.55000000005</v>
      </c>
      <c r="BJ9" s="290"/>
      <c r="BK9" s="45">
        <f>VLOOKUP($B9,Test!$A$69:$I$122,5,0)</f>
        <v>76540.990000000005</v>
      </c>
    </row>
    <row r="10" spans="1:63" s="34" customFormat="1" ht="30" customHeight="1">
      <c r="A10" s="31">
        <f t="shared" si="40"/>
        <v>4</v>
      </c>
      <c r="B10" s="87">
        <v>51299</v>
      </c>
      <c r="C10" s="281" t="s">
        <v>3</v>
      </c>
      <c r="D10" s="35" t="s">
        <v>44</v>
      </c>
      <c r="E10" s="46">
        <f>'[2]BOI#7'!$D119</f>
        <v>65581.320000000007</v>
      </c>
      <c r="F10" s="46">
        <v>39040.51</v>
      </c>
      <c r="G10" s="47">
        <f t="shared" si="28"/>
        <v>26540.810000000005</v>
      </c>
      <c r="H10" s="46">
        <f>'[2]BOI#7'!$E119</f>
        <v>489708.62</v>
      </c>
      <c r="I10" s="46">
        <v>61046.79</v>
      </c>
      <c r="J10" s="47">
        <f t="shared" si="29"/>
        <v>428661.83</v>
      </c>
      <c r="K10" s="46">
        <f>'[2]BOI#7'!$F119</f>
        <v>196789.44</v>
      </c>
      <c r="L10" s="46">
        <v>65875.22</v>
      </c>
      <c r="M10" s="48">
        <f t="shared" si="30"/>
        <v>130914.22</v>
      </c>
      <c r="N10" s="190">
        <f t="shared" si="31"/>
        <v>752079.37999999989</v>
      </c>
      <c r="O10" s="129">
        <f t="shared" si="31"/>
        <v>165962.52000000002</v>
      </c>
      <c r="P10" s="61">
        <f t="shared" si="32"/>
        <v>586116.85999999987</v>
      </c>
      <c r="Q10" s="46">
        <f>'[2]BOI#7'!$H119</f>
        <v>105292.52</v>
      </c>
      <c r="R10" s="46">
        <v>52075.82</v>
      </c>
      <c r="S10" s="47">
        <f t="shared" si="33"/>
        <v>53216.700000000004</v>
      </c>
      <c r="T10" s="46">
        <f>'[2]BOI#7'!$I119</f>
        <v>89771.8</v>
      </c>
      <c r="U10" s="46"/>
      <c r="V10" s="47">
        <f t="shared" si="34"/>
        <v>89771.8</v>
      </c>
      <c r="W10" s="46">
        <f>'[2]BOI#7'!$J119</f>
        <v>95024.89</v>
      </c>
      <c r="X10" s="46"/>
      <c r="Y10" s="48">
        <f t="shared" si="35"/>
        <v>95024.89</v>
      </c>
      <c r="Z10" s="190">
        <f t="shared" si="36"/>
        <v>290089.21000000002</v>
      </c>
      <c r="AA10" s="200">
        <f t="shared" si="36"/>
        <v>52075.82</v>
      </c>
      <c r="AB10" s="61">
        <f t="shared" si="37"/>
        <v>238013.39</v>
      </c>
      <c r="AC10" s="204">
        <f t="shared" si="38"/>
        <v>1042168.59</v>
      </c>
      <c r="AD10" s="133">
        <f t="shared" si="38"/>
        <v>218038.34000000003</v>
      </c>
      <c r="AE10" s="311">
        <f t="shared" si="39"/>
        <v>824130.25</v>
      </c>
      <c r="AF10" s="297">
        <f>'[2]BOI#7'!$L119</f>
        <v>96181.37</v>
      </c>
      <c r="AG10" s="46"/>
      <c r="AH10" s="50">
        <f t="shared" si="13"/>
        <v>96181.37</v>
      </c>
      <c r="AI10" s="46">
        <f>'[2]BOI#7'!$M119</f>
        <v>94499.45</v>
      </c>
      <c r="AJ10" s="46"/>
      <c r="AK10" s="50">
        <f t="shared" si="14"/>
        <v>94499.45</v>
      </c>
      <c r="AL10" s="46">
        <f>'[2]BOI#7'!$N119</f>
        <v>97070.05</v>
      </c>
      <c r="AM10" s="46"/>
      <c r="AN10" s="48">
        <f t="shared" si="15"/>
        <v>97070.05</v>
      </c>
      <c r="AO10" s="190">
        <f t="shared" si="16"/>
        <v>287750.87</v>
      </c>
      <c r="AP10" s="129">
        <f t="shared" si="16"/>
        <v>0</v>
      </c>
      <c r="AQ10" s="61">
        <f t="shared" si="17"/>
        <v>287750.87</v>
      </c>
      <c r="AR10" s="46">
        <f>'[2]BOI#7'!$P119</f>
        <v>16800</v>
      </c>
      <c r="AS10" s="46"/>
      <c r="AT10" s="47">
        <f t="shared" si="18"/>
        <v>16800</v>
      </c>
      <c r="AU10" s="46">
        <f>'[2]BOI#7'!$Q119</f>
        <v>91559.96</v>
      </c>
      <c r="AV10" s="46"/>
      <c r="AW10" s="47">
        <f t="shared" si="19"/>
        <v>91559.96</v>
      </c>
      <c r="AX10" s="46">
        <f>'[2]BOI#7'!$R119</f>
        <v>830876.57</v>
      </c>
      <c r="AY10" s="46"/>
      <c r="AZ10" s="50">
        <f t="shared" si="20"/>
        <v>830876.57</v>
      </c>
      <c r="BA10" s="190">
        <f t="shared" si="21"/>
        <v>939236.52999999991</v>
      </c>
      <c r="BB10" s="200">
        <f t="shared" si="21"/>
        <v>0</v>
      </c>
      <c r="BC10" s="222">
        <f t="shared" si="22"/>
        <v>939236.52999999991</v>
      </c>
      <c r="BD10" s="204">
        <f t="shared" si="23"/>
        <v>1226987.3999999999</v>
      </c>
      <c r="BE10" s="217">
        <f t="shared" si="24"/>
        <v>0</v>
      </c>
      <c r="BF10" s="225">
        <f t="shared" si="25"/>
        <v>1226987.3999999999</v>
      </c>
      <c r="BG10" s="204">
        <f t="shared" si="26"/>
        <v>2269155.9899999998</v>
      </c>
      <c r="BH10" s="133">
        <f t="shared" si="26"/>
        <v>218038.34000000003</v>
      </c>
      <c r="BI10" s="225">
        <f t="shared" si="27"/>
        <v>2051117.6499999997</v>
      </c>
      <c r="BJ10" s="290"/>
      <c r="BK10" s="45">
        <f>VLOOKUP($B10,Test!$A$69:$I$122,5,0)</f>
        <v>95083.65</v>
      </c>
    </row>
    <row r="11" spans="1:63" s="34" customFormat="1" ht="30" customHeight="1">
      <c r="A11" s="31">
        <f t="shared" si="40"/>
        <v>5</v>
      </c>
      <c r="B11" s="87">
        <v>51301</v>
      </c>
      <c r="C11" s="281" t="s">
        <v>4</v>
      </c>
      <c r="D11" s="35" t="s">
        <v>45</v>
      </c>
      <c r="E11" s="46">
        <f>'[2]BOI#7'!$D120</f>
        <v>0</v>
      </c>
      <c r="F11" s="46">
        <v>144608</v>
      </c>
      <c r="G11" s="47">
        <f t="shared" si="28"/>
        <v>-144608</v>
      </c>
      <c r="H11" s="46">
        <f>'[2]BOI#7'!$E120</f>
        <v>370073.33</v>
      </c>
      <c r="I11" s="46">
        <v>252138.66</v>
      </c>
      <c r="J11" s="47">
        <f t="shared" si="29"/>
        <v>117934.67000000001</v>
      </c>
      <c r="K11" s="46">
        <f>'[2]BOI#7'!$F120</f>
        <v>290794.94</v>
      </c>
      <c r="L11" s="46"/>
      <c r="M11" s="48">
        <f t="shared" si="30"/>
        <v>290794.94</v>
      </c>
      <c r="N11" s="190">
        <f t="shared" si="31"/>
        <v>660868.27</v>
      </c>
      <c r="O11" s="129">
        <f t="shared" si="31"/>
        <v>396746.66000000003</v>
      </c>
      <c r="P11" s="61">
        <f t="shared" si="32"/>
        <v>264121.61</v>
      </c>
      <c r="Q11" s="46">
        <f>'[2]BOI#7'!$H120</f>
        <v>249252.25</v>
      </c>
      <c r="R11" s="46"/>
      <c r="S11" s="47">
        <f t="shared" si="33"/>
        <v>249252.25</v>
      </c>
      <c r="T11" s="46">
        <f>'[2]BOI#7'!$I120</f>
        <v>0</v>
      </c>
      <c r="U11" s="46"/>
      <c r="V11" s="47">
        <f t="shared" si="34"/>
        <v>0</v>
      </c>
      <c r="W11" s="46">
        <f>'[2]BOI#7'!$J120</f>
        <v>0</v>
      </c>
      <c r="X11" s="46"/>
      <c r="Y11" s="48">
        <f t="shared" si="35"/>
        <v>0</v>
      </c>
      <c r="Z11" s="190">
        <f t="shared" si="36"/>
        <v>249252.25</v>
      </c>
      <c r="AA11" s="200">
        <f t="shared" si="36"/>
        <v>0</v>
      </c>
      <c r="AB11" s="61">
        <f t="shared" si="37"/>
        <v>249252.25</v>
      </c>
      <c r="AC11" s="204">
        <f t="shared" si="38"/>
        <v>910120.52</v>
      </c>
      <c r="AD11" s="133">
        <f t="shared" si="38"/>
        <v>396746.66000000003</v>
      </c>
      <c r="AE11" s="311">
        <f t="shared" si="39"/>
        <v>513373.86</v>
      </c>
      <c r="AF11" s="297">
        <f>'[2]BOI#7'!$L120</f>
        <v>298709.38</v>
      </c>
      <c r="AG11" s="46"/>
      <c r="AH11" s="50">
        <f t="shared" si="13"/>
        <v>298709.38</v>
      </c>
      <c r="AI11" s="46">
        <f>'[2]BOI#7'!$M120</f>
        <v>0</v>
      </c>
      <c r="AJ11" s="46"/>
      <c r="AK11" s="50">
        <f t="shared" si="14"/>
        <v>0</v>
      </c>
      <c r="AL11" s="46">
        <f>'[2]BOI#7'!$N120</f>
        <v>419165.78</v>
      </c>
      <c r="AM11" s="46"/>
      <c r="AN11" s="48">
        <f t="shared" si="15"/>
        <v>419165.78</v>
      </c>
      <c r="AO11" s="190">
        <f t="shared" si="16"/>
        <v>717875.16</v>
      </c>
      <c r="AP11" s="129">
        <f t="shared" si="16"/>
        <v>0</v>
      </c>
      <c r="AQ11" s="61">
        <f t="shared" si="17"/>
        <v>717875.16</v>
      </c>
      <c r="AR11" s="46">
        <f>'[2]BOI#7'!$P120</f>
        <v>35280.9</v>
      </c>
      <c r="AS11" s="46"/>
      <c r="AT11" s="47">
        <f t="shared" si="18"/>
        <v>35280.9</v>
      </c>
      <c r="AU11" s="46">
        <f>'[2]BOI#7'!$Q120</f>
        <v>335874.16</v>
      </c>
      <c r="AV11" s="46"/>
      <c r="AW11" s="47">
        <f t="shared" si="19"/>
        <v>335874.16</v>
      </c>
      <c r="AX11" s="46">
        <f>'[2]BOI#7'!$R120</f>
        <v>258487.31</v>
      </c>
      <c r="AY11" s="46"/>
      <c r="AZ11" s="50">
        <f t="shared" si="20"/>
        <v>258487.31</v>
      </c>
      <c r="BA11" s="190">
        <f t="shared" si="21"/>
        <v>629642.37</v>
      </c>
      <c r="BB11" s="200">
        <f t="shared" si="21"/>
        <v>0</v>
      </c>
      <c r="BC11" s="222">
        <f t="shared" si="22"/>
        <v>629642.37</v>
      </c>
      <c r="BD11" s="204">
        <f t="shared" si="23"/>
        <v>1347517.53</v>
      </c>
      <c r="BE11" s="217">
        <f t="shared" si="24"/>
        <v>0</v>
      </c>
      <c r="BF11" s="225">
        <f t="shared" si="25"/>
        <v>1347517.53</v>
      </c>
      <c r="BG11" s="204">
        <f t="shared" si="26"/>
        <v>2257638.0499999998</v>
      </c>
      <c r="BH11" s="133">
        <f t="shared" si="26"/>
        <v>396746.66000000003</v>
      </c>
      <c r="BI11" s="225">
        <f t="shared" si="27"/>
        <v>1860891.3899999997</v>
      </c>
      <c r="BJ11" s="290"/>
      <c r="BK11" s="45">
        <f>VLOOKUP($B11,Test!$A$69:$I$122,5,0)</f>
        <v>434035.88</v>
      </c>
    </row>
    <row r="12" spans="1:63" s="34" customFormat="1" ht="30" customHeight="1">
      <c r="A12" s="31">
        <f t="shared" si="40"/>
        <v>6</v>
      </c>
      <c r="B12" s="87">
        <v>51302</v>
      </c>
      <c r="C12" s="281" t="s">
        <v>5</v>
      </c>
      <c r="D12" s="35" t="s">
        <v>46</v>
      </c>
      <c r="E12" s="46">
        <f>'[2]BOI#7'!$D121</f>
        <v>64652</v>
      </c>
      <c r="F12" s="46">
        <v>64652</v>
      </c>
      <c r="G12" s="47">
        <f t="shared" si="28"/>
        <v>0</v>
      </c>
      <c r="H12" s="46">
        <f>'[2]BOI#7'!$E121</f>
        <v>60479.619999999995</v>
      </c>
      <c r="I12" s="46">
        <v>60479.62</v>
      </c>
      <c r="J12" s="47">
        <f t="shared" si="29"/>
        <v>0</v>
      </c>
      <c r="K12" s="46">
        <f>'[2]BOI#7'!$F121</f>
        <v>64652</v>
      </c>
      <c r="L12" s="46">
        <v>18559.009999999998</v>
      </c>
      <c r="M12" s="48">
        <f t="shared" si="30"/>
        <v>46092.990000000005</v>
      </c>
      <c r="N12" s="190">
        <f t="shared" si="31"/>
        <v>189783.62</v>
      </c>
      <c r="O12" s="129">
        <f t="shared" si="31"/>
        <v>143690.63</v>
      </c>
      <c r="P12" s="61">
        <f t="shared" si="32"/>
        <v>46092.989999999991</v>
      </c>
      <c r="Q12" s="46">
        <f>'[2]BOI#7'!$H121</f>
        <v>63261</v>
      </c>
      <c r="R12" s="46">
        <v>63261</v>
      </c>
      <c r="S12" s="47">
        <f t="shared" si="33"/>
        <v>0</v>
      </c>
      <c r="T12" s="46">
        <f>'[2]BOI#7'!$I121</f>
        <v>65370.040000000008</v>
      </c>
      <c r="U12" s="46"/>
      <c r="V12" s="47">
        <f t="shared" si="34"/>
        <v>65370.040000000008</v>
      </c>
      <c r="W12" s="46">
        <f>'[2]BOI#7'!$J121</f>
        <v>63261</v>
      </c>
      <c r="X12" s="46"/>
      <c r="Y12" s="48">
        <f t="shared" si="35"/>
        <v>63261</v>
      </c>
      <c r="Z12" s="190">
        <f t="shared" si="36"/>
        <v>191892.04</v>
      </c>
      <c r="AA12" s="200">
        <f t="shared" si="36"/>
        <v>63261</v>
      </c>
      <c r="AB12" s="61">
        <f t="shared" si="37"/>
        <v>128631.04000000001</v>
      </c>
      <c r="AC12" s="204">
        <f t="shared" si="38"/>
        <v>381675.66000000003</v>
      </c>
      <c r="AD12" s="133">
        <f t="shared" si="38"/>
        <v>206951.63</v>
      </c>
      <c r="AE12" s="311">
        <f t="shared" si="39"/>
        <v>174724.03000000003</v>
      </c>
      <c r="AF12" s="297">
        <f>'[2]BOI#7'!$L121</f>
        <v>65370</v>
      </c>
      <c r="AG12" s="46"/>
      <c r="AH12" s="50">
        <f t="shared" si="13"/>
        <v>65370</v>
      </c>
      <c r="AI12" s="46">
        <f>'[2]BOI#7'!$M121</f>
        <v>65370</v>
      </c>
      <c r="AJ12" s="46"/>
      <c r="AK12" s="50">
        <f t="shared" si="14"/>
        <v>65370</v>
      </c>
      <c r="AL12" s="46">
        <f>'[2]BOI#7'!$N121</f>
        <v>63260.869999999995</v>
      </c>
      <c r="AM12" s="46"/>
      <c r="AN12" s="48">
        <f t="shared" si="15"/>
        <v>63260.869999999995</v>
      </c>
      <c r="AO12" s="190">
        <f t="shared" si="16"/>
        <v>194000.87</v>
      </c>
      <c r="AP12" s="129">
        <f t="shared" si="16"/>
        <v>0</v>
      </c>
      <c r="AQ12" s="61">
        <f t="shared" si="17"/>
        <v>194000.87</v>
      </c>
      <c r="AR12" s="46">
        <f>'[2]BOI#7'!$P121</f>
        <v>65370</v>
      </c>
      <c r="AS12" s="46"/>
      <c r="AT12" s="47">
        <f t="shared" si="18"/>
        <v>65370</v>
      </c>
      <c r="AU12" s="46">
        <f>'[2]BOI#7'!$Q121</f>
        <v>63260.459999999992</v>
      </c>
      <c r="AV12" s="46"/>
      <c r="AW12" s="47">
        <f t="shared" si="19"/>
        <v>63260.459999999992</v>
      </c>
      <c r="AX12" s="46">
        <f>'[2]BOI#7'!$R121</f>
        <v>65370</v>
      </c>
      <c r="AY12" s="46"/>
      <c r="AZ12" s="50">
        <f t="shared" si="20"/>
        <v>65370</v>
      </c>
      <c r="BA12" s="190">
        <f t="shared" si="21"/>
        <v>194000.46</v>
      </c>
      <c r="BB12" s="200">
        <f t="shared" si="21"/>
        <v>0</v>
      </c>
      <c r="BC12" s="222">
        <f t="shared" si="22"/>
        <v>194000.46</v>
      </c>
      <c r="BD12" s="204">
        <f t="shared" si="23"/>
        <v>388001.32999999996</v>
      </c>
      <c r="BE12" s="217">
        <f t="shared" si="24"/>
        <v>0</v>
      </c>
      <c r="BF12" s="225">
        <f t="shared" si="25"/>
        <v>388001.32999999996</v>
      </c>
      <c r="BG12" s="204">
        <f t="shared" si="26"/>
        <v>769676.99</v>
      </c>
      <c r="BH12" s="133">
        <f t="shared" si="26"/>
        <v>206951.63</v>
      </c>
      <c r="BI12" s="225">
        <f t="shared" si="27"/>
        <v>562725.36</v>
      </c>
      <c r="BJ12" s="290"/>
      <c r="BK12" s="45">
        <f>VLOOKUP($B12,Test!$A$69:$I$122,5,0)</f>
        <v>49119</v>
      </c>
    </row>
    <row r="13" spans="1:63" s="34" customFormat="1" ht="30" customHeight="1">
      <c r="A13" s="31">
        <f t="shared" si="40"/>
        <v>7</v>
      </c>
      <c r="B13" s="87">
        <v>51306</v>
      </c>
      <c r="C13" s="281" t="s">
        <v>6</v>
      </c>
      <c r="D13" s="35" t="s">
        <v>47</v>
      </c>
      <c r="E13" s="46">
        <f>'[2]BOI#7'!$D122</f>
        <v>0</v>
      </c>
      <c r="F13" s="46"/>
      <c r="G13" s="47">
        <f t="shared" si="28"/>
        <v>0</v>
      </c>
      <c r="H13" s="46">
        <f>'[2]BOI#7'!$E122</f>
        <v>0</v>
      </c>
      <c r="I13" s="46"/>
      <c r="J13" s="47">
        <f t="shared" si="29"/>
        <v>0</v>
      </c>
      <c r="K13" s="46">
        <f>'[2]BOI#7'!$F122</f>
        <v>0</v>
      </c>
      <c r="L13" s="46"/>
      <c r="M13" s="48">
        <f t="shared" si="30"/>
        <v>0</v>
      </c>
      <c r="N13" s="190">
        <f t="shared" si="31"/>
        <v>0</v>
      </c>
      <c r="O13" s="129">
        <f t="shared" si="31"/>
        <v>0</v>
      </c>
      <c r="P13" s="61">
        <f t="shared" si="32"/>
        <v>0</v>
      </c>
      <c r="Q13" s="46">
        <f>'[2]BOI#7'!$H122</f>
        <v>0</v>
      </c>
      <c r="R13" s="46"/>
      <c r="S13" s="47">
        <f t="shared" si="33"/>
        <v>0</v>
      </c>
      <c r="T13" s="46">
        <f>'[2]BOI#7'!$I122</f>
        <v>0</v>
      </c>
      <c r="U13" s="46"/>
      <c r="V13" s="47">
        <f t="shared" si="34"/>
        <v>0</v>
      </c>
      <c r="W13" s="46">
        <f>'[2]BOI#7'!$J122</f>
        <v>0</v>
      </c>
      <c r="X13" s="46"/>
      <c r="Y13" s="48">
        <f t="shared" si="35"/>
        <v>0</v>
      </c>
      <c r="Z13" s="190">
        <f t="shared" si="36"/>
        <v>0</v>
      </c>
      <c r="AA13" s="200">
        <f t="shared" si="36"/>
        <v>0</v>
      </c>
      <c r="AB13" s="61">
        <f t="shared" si="37"/>
        <v>0</v>
      </c>
      <c r="AC13" s="204">
        <f t="shared" si="38"/>
        <v>0</v>
      </c>
      <c r="AD13" s="133">
        <f t="shared" si="38"/>
        <v>0</v>
      </c>
      <c r="AE13" s="311">
        <f t="shared" si="39"/>
        <v>0</v>
      </c>
      <c r="AF13" s="297">
        <f>'[2]BOI#7'!$L122</f>
        <v>0</v>
      </c>
      <c r="AG13" s="46"/>
      <c r="AH13" s="50">
        <f t="shared" si="13"/>
        <v>0</v>
      </c>
      <c r="AI13" s="46">
        <f>'[2]BOI#7'!$M122</f>
        <v>0</v>
      </c>
      <c r="AJ13" s="46"/>
      <c r="AK13" s="50">
        <f t="shared" si="14"/>
        <v>0</v>
      </c>
      <c r="AL13" s="46">
        <f>'[2]BOI#7'!$N122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'[2]BOI#7'!$P122</f>
        <v>0</v>
      </c>
      <c r="AS13" s="46"/>
      <c r="AT13" s="47">
        <f t="shared" si="18"/>
        <v>0</v>
      </c>
      <c r="AU13" s="46">
        <f>'[2]BOI#7'!$Q122</f>
        <v>0</v>
      </c>
      <c r="AV13" s="46"/>
      <c r="AW13" s="47">
        <f t="shared" si="19"/>
        <v>0</v>
      </c>
      <c r="AX13" s="46">
        <f>'[2]BOI#7'!$R122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1"/>
        <v>0</v>
      </c>
      <c r="BC13" s="222">
        <f t="shared" si="22"/>
        <v>0</v>
      </c>
      <c r="BD13" s="204">
        <f t="shared" si="23"/>
        <v>0</v>
      </c>
      <c r="BE13" s="217">
        <f t="shared" si="24"/>
        <v>0</v>
      </c>
      <c r="BF13" s="225">
        <f t="shared" si="25"/>
        <v>0</v>
      </c>
      <c r="BG13" s="204">
        <f t="shared" si="26"/>
        <v>0</v>
      </c>
      <c r="BH13" s="133">
        <f t="shared" si="26"/>
        <v>0</v>
      </c>
      <c r="BI13" s="225">
        <f t="shared" si="27"/>
        <v>0</v>
      </c>
      <c r="BJ13" s="290"/>
      <c r="BK13" s="45">
        <f>VLOOKUP($B13,Test!$A$69:$I$122,5,0)</f>
        <v>0</v>
      </c>
    </row>
    <row r="14" spans="1:63" s="34" customFormat="1" ht="30" customHeight="1">
      <c r="A14" s="31">
        <f t="shared" si="40"/>
        <v>8</v>
      </c>
      <c r="B14" s="87">
        <v>51307</v>
      </c>
      <c r="C14" s="281" t="s">
        <v>7</v>
      </c>
      <c r="D14" s="35" t="s">
        <v>48</v>
      </c>
      <c r="E14" s="46">
        <f>'[2]BOI#7'!$D123</f>
        <v>183938.84</v>
      </c>
      <c r="F14" s="46">
        <v>141137.95000000001</v>
      </c>
      <c r="G14" s="47">
        <f t="shared" si="28"/>
        <v>42800.889999999985</v>
      </c>
      <c r="H14" s="46">
        <f>'[2]BOI#7'!$E123</f>
        <v>972440.49</v>
      </c>
      <c r="I14" s="46">
        <v>824922.41</v>
      </c>
      <c r="J14" s="47">
        <f t="shared" si="29"/>
        <v>147518.07999999996</v>
      </c>
      <c r="K14" s="46">
        <f>'[2]BOI#7'!$F123</f>
        <v>723226.45</v>
      </c>
      <c r="L14" s="46">
        <v>370086.21</v>
      </c>
      <c r="M14" s="48">
        <f t="shared" si="30"/>
        <v>353140.23999999993</v>
      </c>
      <c r="N14" s="190">
        <f t="shared" si="31"/>
        <v>1879605.78</v>
      </c>
      <c r="O14" s="129">
        <f t="shared" si="31"/>
        <v>1336146.57</v>
      </c>
      <c r="P14" s="61">
        <f t="shared" si="32"/>
        <v>543459.21</v>
      </c>
      <c r="Q14" s="46">
        <f>'[2]BOI#7'!$H123</f>
        <v>1445074.46</v>
      </c>
      <c r="R14" s="46">
        <v>939559.43</v>
      </c>
      <c r="S14" s="47">
        <f t="shared" si="33"/>
        <v>505515.02999999991</v>
      </c>
      <c r="T14" s="46">
        <f>'[2]BOI#7'!$I123</f>
        <v>1470367.97</v>
      </c>
      <c r="U14" s="46"/>
      <c r="V14" s="47">
        <f t="shared" si="34"/>
        <v>1470367.97</v>
      </c>
      <c r="W14" s="46">
        <f>'[2]BOI#7'!$J123</f>
        <v>522419.26</v>
      </c>
      <c r="X14" s="46"/>
      <c r="Y14" s="48">
        <f t="shared" si="35"/>
        <v>522419.26</v>
      </c>
      <c r="Z14" s="190">
        <f t="shared" si="36"/>
        <v>3437861.6899999995</v>
      </c>
      <c r="AA14" s="200">
        <f t="shared" si="36"/>
        <v>939559.43</v>
      </c>
      <c r="AB14" s="61">
        <f t="shared" si="37"/>
        <v>2498302.2599999993</v>
      </c>
      <c r="AC14" s="204">
        <f t="shared" si="38"/>
        <v>5317467.47</v>
      </c>
      <c r="AD14" s="133">
        <f t="shared" si="38"/>
        <v>2275706</v>
      </c>
      <c r="AE14" s="311">
        <f t="shared" si="39"/>
        <v>3041761.4699999997</v>
      </c>
      <c r="AF14" s="297">
        <f>'[2]BOI#7'!$L123</f>
        <v>1431520.98</v>
      </c>
      <c r="AG14" s="46"/>
      <c r="AH14" s="50">
        <f t="shared" si="13"/>
        <v>1431520.98</v>
      </c>
      <c r="AI14" s="46">
        <f>'[2]BOI#7'!$M123</f>
        <v>929097.19</v>
      </c>
      <c r="AJ14" s="46"/>
      <c r="AK14" s="50">
        <f t="shared" si="14"/>
        <v>929097.19</v>
      </c>
      <c r="AL14" s="46">
        <f>'[2]BOI#7'!$N123</f>
        <v>516618.13</v>
      </c>
      <c r="AM14" s="46"/>
      <c r="AN14" s="48">
        <f t="shared" si="15"/>
        <v>516618.13</v>
      </c>
      <c r="AO14" s="190">
        <f t="shared" si="16"/>
        <v>2877236.3</v>
      </c>
      <c r="AP14" s="129">
        <f t="shared" si="16"/>
        <v>0</v>
      </c>
      <c r="AQ14" s="61">
        <f t="shared" si="17"/>
        <v>2877236.3</v>
      </c>
      <c r="AR14" s="46">
        <f>'[2]BOI#7'!$P123</f>
        <v>1211373.19</v>
      </c>
      <c r="AS14" s="46"/>
      <c r="AT14" s="47">
        <f t="shared" si="18"/>
        <v>1211373.19</v>
      </c>
      <c r="AU14" s="46">
        <f>'[2]BOI#7'!$Q123</f>
        <v>875992.97</v>
      </c>
      <c r="AV14" s="46"/>
      <c r="AW14" s="47">
        <f t="shared" si="19"/>
        <v>875992.97</v>
      </c>
      <c r="AX14" s="46">
        <f>'[2]BOI#7'!$R123</f>
        <v>450464.92</v>
      </c>
      <c r="AY14" s="46"/>
      <c r="AZ14" s="50">
        <f t="shared" si="20"/>
        <v>450464.92</v>
      </c>
      <c r="BA14" s="190">
        <f t="shared" si="21"/>
        <v>2537831.08</v>
      </c>
      <c r="BB14" s="200">
        <f t="shared" si="21"/>
        <v>0</v>
      </c>
      <c r="BC14" s="222">
        <f t="shared" si="22"/>
        <v>2537831.08</v>
      </c>
      <c r="BD14" s="204">
        <f t="shared" si="23"/>
        <v>5415067.3799999999</v>
      </c>
      <c r="BE14" s="217">
        <f t="shared" si="24"/>
        <v>0</v>
      </c>
      <c r="BF14" s="225">
        <f t="shared" si="25"/>
        <v>5415067.3799999999</v>
      </c>
      <c r="BG14" s="204">
        <f t="shared" si="26"/>
        <v>10732534.85</v>
      </c>
      <c r="BH14" s="133">
        <f t="shared" si="26"/>
        <v>2275706</v>
      </c>
      <c r="BI14" s="225">
        <f t="shared" si="27"/>
        <v>8456828.8499999996</v>
      </c>
      <c r="BJ14" s="290"/>
      <c r="BK14" s="45">
        <f>VLOOKUP($B14,Test!$A$69:$I$122,5,0)</f>
        <v>1871857.39</v>
      </c>
    </row>
    <row r="15" spans="1:63" s="34" customFormat="1" ht="30" customHeight="1">
      <c r="A15" s="31">
        <f t="shared" si="40"/>
        <v>9</v>
      </c>
      <c r="B15" s="87">
        <v>51308</v>
      </c>
      <c r="C15" s="281" t="s">
        <v>8</v>
      </c>
      <c r="D15" s="35" t="s">
        <v>49</v>
      </c>
      <c r="E15" s="46">
        <f>'[2]BOI#7'!$D124</f>
        <v>765702.2</v>
      </c>
      <c r="F15" s="46">
        <v>1008996.55</v>
      </c>
      <c r="G15" s="47">
        <f t="shared" si="28"/>
        <v>-243294.35000000009</v>
      </c>
      <c r="H15" s="46">
        <f>'[2]BOI#7'!$E124</f>
        <v>1032198.15</v>
      </c>
      <c r="I15" s="46">
        <v>1056987.3500000001</v>
      </c>
      <c r="J15" s="47">
        <f t="shared" si="29"/>
        <v>-24789.20000000007</v>
      </c>
      <c r="K15" s="46">
        <f>'[2]BOI#7'!$F124</f>
        <v>1323676.6100000001</v>
      </c>
      <c r="L15" s="46">
        <v>1049940.99</v>
      </c>
      <c r="M15" s="48">
        <f t="shared" si="30"/>
        <v>273735.62000000011</v>
      </c>
      <c r="N15" s="190">
        <f t="shared" si="31"/>
        <v>3121576.96</v>
      </c>
      <c r="O15" s="129">
        <f t="shared" si="31"/>
        <v>3115924.89</v>
      </c>
      <c r="P15" s="61">
        <f t="shared" si="32"/>
        <v>5652.0699999998324</v>
      </c>
      <c r="Q15" s="46">
        <f>'[2]BOI#7'!$H124</f>
        <v>1385185.06</v>
      </c>
      <c r="R15" s="46">
        <v>586303.56000000006</v>
      </c>
      <c r="S15" s="47">
        <f t="shared" si="33"/>
        <v>798881.5</v>
      </c>
      <c r="T15" s="46">
        <f>'[2]BOI#7'!$I124</f>
        <v>1435178.39</v>
      </c>
      <c r="U15" s="46"/>
      <c r="V15" s="47">
        <f t="shared" si="34"/>
        <v>1435178.39</v>
      </c>
      <c r="W15" s="46">
        <f>'[2]BOI#7'!$J124</f>
        <v>1397482.23</v>
      </c>
      <c r="X15" s="46"/>
      <c r="Y15" s="48">
        <f t="shared" si="35"/>
        <v>1397482.23</v>
      </c>
      <c r="Z15" s="190">
        <f t="shared" si="36"/>
        <v>4217845.68</v>
      </c>
      <c r="AA15" s="200">
        <f t="shared" si="36"/>
        <v>586303.56000000006</v>
      </c>
      <c r="AB15" s="61">
        <f t="shared" si="37"/>
        <v>3631542.1199999996</v>
      </c>
      <c r="AC15" s="204">
        <f t="shared" si="38"/>
        <v>7339422.6399999987</v>
      </c>
      <c r="AD15" s="133">
        <f t="shared" si="38"/>
        <v>3702228.45</v>
      </c>
      <c r="AE15" s="311">
        <f t="shared" si="39"/>
        <v>3637194.1899999985</v>
      </c>
      <c r="AF15" s="297">
        <f>'[2]BOI#7'!$L124</f>
        <v>1425107.92</v>
      </c>
      <c r="AG15" s="46"/>
      <c r="AH15" s="50">
        <f t="shared" si="13"/>
        <v>1425107.92</v>
      </c>
      <c r="AI15" s="46">
        <f>'[2]BOI#7'!$M124</f>
        <v>1431644.99</v>
      </c>
      <c r="AJ15" s="46"/>
      <c r="AK15" s="50">
        <f t="shared" si="14"/>
        <v>1431644.99</v>
      </c>
      <c r="AL15" s="46">
        <f>'[2]BOI#7'!$N124</f>
        <v>1494725.41</v>
      </c>
      <c r="AM15" s="46"/>
      <c r="AN15" s="48">
        <f t="shared" si="15"/>
        <v>1494725.41</v>
      </c>
      <c r="AO15" s="190">
        <f t="shared" si="16"/>
        <v>4351478.32</v>
      </c>
      <c r="AP15" s="129">
        <f t="shared" si="16"/>
        <v>0</v>
      </c>
      <c r="AQ15" s="61">
        <f t="shared" si="17"/>
        <v>4351478.32</v>
      </c>
      <c r="AR15" s="46">
        <f>'[2]BOI#7'!$P124</f>
        <v>1354694.7</v>
      </c>
      <c r="AS15" s="46"/>
      <c r="AT15" s="47">
        <f t="shared" si="18"/>
        <v>1354694.7</v>
      </c>
      <c r="AU15" s="46">
        <f>'[2]BOI#7'!$Q124</f>
        <v>1359193.75</v>
      </c>
      <c r="AV15" s="46"/>
      <c r="AW15" s="47">
        <f t="shared" si="19"/>
        <v>1359193.75</v>
      </c>
      <c r="AX15" s="46">
        <f>'[2]BOI#7'!$R124</f>
        <v>1349349.93</v>
      </c>
      <c r="AY15" s="46"/>
      <c r="AZ15" s="50">
        <f t="shared" si="20"/>
        <v>1349349.93</v>
      </c>
      <c r="BA15" s="190">
        <f t="shared" si="21"/>
        <v>4063238.38</v>
      </c>
      <c r="BB15" s="200">
        <f t="shared" si="21"/>
        <v>0</v>
      </c>
      <c r="BC15" s="222">
        <f t="shared" si="22"/>
        <v>4063238.38</v>
      </c>
      <c r="BD15" s="204">
        <f t="shared" si="23"/>
        <v>8414716.7000000011</v>
      </c>
      <c r="BE15" s="217">
        <f t="shared" si="24"/>
        <v>0</v>
      </c>
      <c r="BF15" s="225">
        <f t="shared" si="25"/>
        <v>8414716.7000000011</v>
      </c>
      <c r="BG15" s="204">
        <f t="shared" si="26"/>
        <v>15754139.34</v>
      </c>
      <c r="BH15" s="133">
        <f t="shared" si="26"/>
        <v>3702228.45</v>
      </c>
      <c r="BI15" s="225">
        <f t="shared" si="27"/>
        <v>12051910.890000001</v>
      </c>
      <c r="BJ15" s="290"/>
      <c r="BK15" s="45">
        <f>VLOOKUP($B15,Test!$A$69:$I$122,5,0)</f>
        <v>1500983.45</v>
      </c>
    </row>
    <row r="16" spans="1:63" s="34" customFormat="1" ht="30" customHeight="1">
      <c r="A16" s="31">
        <f t="shared" si="40"/>
        <v>10</v>
      </c>
      <c r="B16" s="87">
        <v>51309</v>
      </c>
      <c r="C16" s="281" t="s">
        <v>9</v>
      </c>
      <c r="D16" s="35" t="s">
        <v>87</v>
      </c>
      <c r="E16" s="46">
        <f>'[2]BOI#7'!$D125</f>
        <v>101443.83746052632</v>
      </c>
      <c r="F16" s="46">
        <v>109021.51</v>
      </c>
      <c r="G16" s="47">
        <f t="shared" si="28"/>
        <v>-7577.6725394736713</v>
      </c>
      <c r="H16" s="46">
        <f>'[2]BOI#7'!$E125</f>
        <v>99271.866728232184</v>
      </c>
      <c r="I16" s="46">
        <v>108866.04</v>
      </c>
      <c r="J16" s="47">
        <f t="shared" si="29"/>
        <v>-9594.1732717678096</v>
      </c>
      <c r="K16" s="46">
        <f>'[2]BOI#7'!$F125</f>
        <v>104761.53432744977</v>
      </c>
      <c r="L16" s="46">
        <v>101526.53</v>
      </c>
      <c r="M16" s="48">
        <f t="shared" si="30"/>
        <v>3235.004327449773</v>
      </c>
      <c r="N16" s="190">
        <f t="shared" si="31"/>
        <v>305477.23851620825</v>
      </c>
      <c r="O16" s="129">
        <f t="shared" si="31"/>
        <v>319414.07999999996</v>
      </c>
      <c r="P16" s="61">
        <f t="shared" si="32"/>
        <v>-13936.841483791708</v>
      </c>
      <c r="Q16" s="46">
        <f>'[2]BOI#7'!$H125</f>
        <v>133343.70427148193</v>
      </c>
      <c r="R16" s="46">
        <v>70342.09</v>
      </c>
      <c r="S16" s="47">
        <f t="shared" si="33"/>
        <v>63001.614271481929</v>
      </c>
      <c r="T16" s="46">
        <f>'[2]BOI#7'!$I125</f>
        <v>132922.68372574385</v>
      </c>
      <c r="U16" s="46"/>
      <c r="V16" s="47">
        <f t="shared" si="34"/>
        <v>132922.68372574385</v>
      </c>
      <c r="W16" s="46">
        <f>'[2]BOI#7'!$J125</f>
        <v>127556.29845253576</v>
      </c>
      <c r="X16" s="46"/>
      <c r="Y16" s="48">
        <f t="shared" si="35"/>
        <v>127556.29845253576</v>
      </c>
      <c r="Z16" s="190">
        <f t="shared" si="36"/>
        <v>393822.6864497615</v>
      </c>
      <c r="AA16" s="200">
        <f t="shared" si="36"/>
        <v>70342.09</v>
      </c>
      <c r="AB16" s="61">
        <f t="shared" si="37"/>
        <v>323480.59644976154</v>
      </c>
      <c r="AC16" s="204">
        <f t="shared" si="38"/>
        <v>699299.92496596987</v>
      </c>
      <c r="AD16" s="133">
        <f t="shared" si="38"/>
        <v>389756.16999999993</v>
      </c>
      <c r="AE16" s="311">
        <f t="shared" si="39"/>
        <v>309543.75496596994</v>
      </c>
      <c r="AF16" s="297">
        <f>'[2]BOI#7'!$L125</f>
        <v>134498.51101585012</v>
      </c>
      <c r="AG16" s="46"/>
      <c r="AH16" s="50">
        <f t="shared" si="13"/>
        <v>134498.51101585012</v>
      </c>
      <c r="AI16" s="46">
        <f>'[2]BOI#7'!$M125</f>
        <v>136942.58824153949</v>
      </c>
      <c r="AJ16" s="46"/>
      <c r="AK16" s="50">
        <f t="shared" si="14"/>
        <v>136942.58824153949</v>
      </c>
      <c r="AL16" s="46">
        <f>'[2]BOI#7'!$N125</f>
        <v>120475.48487162162</v>
      </c>
      <c r="AM16" s="46"/>
      <c r="AN16" s="48">
        <f t="shared" si="15"/>
        <v>120475.48487162162</v>
      </c>
      <c r="AO16" s="190">
        <f t="shared" si="16"/>
        <v>391916.58412901126</v>
      </c>
      <c r="AP16" s="129">
        <f t="shared" si="16"/>
        <v>0</v>
      </c>
      <c r="AQ16" s="61">
        <f t="shared" si="17"/>
        <v>391916.58412901126</v>
      </c>
      <c r="AR16" s="46">
        <f>'[2]BOI#7'!$P125</f>
        <v>131844.52319790301</v>
      </c>
      <c r="AS16" s="46"/>
      <c r="AT16" s="47">
        <f t="shared" si="18"/>
        <v>131844.52319790301</v>
      </c>
      <c r="AU16" s="46">
        <f>'[2]BOI#7'!$Q125</f>
        <v>127176.92509472262</v>
      </c>
      <c r="AV16" s="46"/>
      <c r="AW16" s="47">
        <f t="shared" si="19"/>
        <v>127176.92509472262</v>
      </c>
      <c r="AX16" s="46">
        <f>'[2]BOI#7'!$R125</f>
        <v>109636.51853157122</v>
      </c>
      <c r="AY16" s="46"/>
      <c r="AZ16" s="50">
        <f t="shared" si="20"/>
        <v>109636.51853157122</v>
      </c>
      <c r="BA16" s="190">
        <f t="shared" si="21"/>
        <v>368657.96682419686</v>
      </c>
      <c r="BB16" s="200">
        <f t="shared" si="21"/>
        <v>0</v>
      </c>
      <c r="BC16" s="222">
        <f t="shared" si="22"/>
        <v>368657.96682419686</v>
      </c>
      <c r="BD16" s="204">
        <f t="shared" si="23"/>
        <v>760574.55095320812</v>
      </c>
      <c r="BE16" s="217">
        <f t="shared" si="24"/>
        <v>0</v>
      </c>
      <c r="BF16" s="225">
        <f t="shared" si="25"/>
        <v>760574.55095320812</v>
      </c>
      <c r="BG16" s="204">
        <f t="shared" si="26"/>
        <v>1459874.475919178</v>
      </c>
      <c r="BH16" s="133">
        <f t="shared" si="26"/>
        <v>389756.16999999993</v>
      </c>
      <c r="BI16" s="225">
        <f t="shared" si="27"/>
        <v>1070118.3059191781</v>
      </c>
      <c r="BJ16" s="290"/>
      <c r="BK16" s="45">
        <f>VLOOKUP($B16,Test!$A$69:$I$122,5,0)</f>
        <v>148833.94</v>
      </c>
    </row>
    <row r="17" spans="1:63" s="34" customFormat="1" ht="30" customHeight="1">
      <c r="A17" s="31">
        <f t="shared" si="40"/>
        <v>11</v>
      </c>
      <c r="B17" s="87">
        <v>51310</v>
      </c>
      <c r="C17" s="281" t="s">
        <v>10</v>
      </c>
      <c r="D17" s="35" t="s">
        <v>88</v>
      </c>
      <c r="E17" s="46">
        <f>'[2]BOI#7'!$D126</f>
        <v>0</v>
      </c>
      <c r="F17" s="46"/>
      <c r="G17" s="47">
        <f t="shared" si="28"/>
        <v>0</v>
      </c>
      <c r="H17" s="46">
        <f>'[2]BOI#7'!$E126</f>
        <v>0</v>
      </c>
      <c r="I17" s="46"/>
      <c r="J17" s="47">
        <f t="shared" si="29"/>
        <v>0</v>
      </c>
      <c r="K17" s="46">
        <f>'[2]BOI#7'!$F126</f>
        <v>0</v>
      </c>
      <c r="L17" s="46"/>
      <c r="M17" s="48">
        <f t="shared" si="30"/>
        <v>0</v>
      </c>
      <c r="N17" s="190">
        <f t="shared" si="31"/>
        <v>0</v>
      </c>
      <c r="O17" s="129">
        <f t="shared" si="31"/>
        <v>0</v>
      </c>
      <c r="P17" s="61">
        <f t="shared" si="32"/>
        <v>0</v>
      </c>
      <c r="Q17" s="46">
        <f>'[2]BOI#7'!$H126</f>
        <v>0</v>
      </c>
      <c r="R17" s="46"/>
      <c r="S17" s="47">
        <f t="shared" si="33"/>
        <v>0</v>
      </c>
      <c r="T17" s="46">
        <f>'[2]BOI#7'!$I126</f>
        <v>0</v>
      </c>
      <c r="U17" s="46"/>
      <c r="V17" s="47">
        <f t="shared" si="34"/>
        <v>0</v>
      </c>
      <c r="W17" s="46">
        <f>'[2]BOI#7'!$J126</f>
        <v>0</v>
      </c>
      <c r="X17" s="46"/>
      <c r="Y17" s="48">
        <f t="shared" si="35"/>
        <v>0</v>
      </c>
      <c r="Z17" s="190">
        <f t="shared" si="36"/>
        <v>0</v>
      </c>
      <c r="AA17" s="200">
        <f t="shared" si="36"/>
        <v>0</v>
      </c>
      <c r="AB17" s="61">
        <f t="shared" si="37"/>
        <v>0</v>
      </c>
      <c r="AC17" s="204">
        <f t="shared" si="38"/>
        <v>0</v>
      </c>
      <c r="AD17" s="133">
        <f t="shared" si="38"/>
        <v>0</v>
      </c>
      <c r="AE17" s="311">
        <f t="shared" si="39"/>
        <v>0</v>
      </c>
      <c r="AF17" s="297">
        <f>'[2]BOI#7'!$L126</f>
        <v>0</v>
      </c>
      <c r="AG17" s="46"/>
      <c r="AH17" s="50">
        <f t="shared" si="13"/>
        <v>0</v>
      </c>
      <c r="AI17" s="46">
        <f>'[2]BOI#7'!$M126</f>
        <v>0</v>
      </c>
      <c r="AJ17" s="46"/>
      <c r="AK17" s="50">
        <f t="shared" si="14"/>
        <v>0</v>
      </c>
      <c r="AL17" s="46">
        <f>'[2]BOI#7'!$N126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'[2]BOI#7'!$P126</f>
        <v>0</v>
      </c>
      <c r="AS17" s="46"/>
      <c r="AT17" s="47">
        <f t="shared" si="18"/>
        <v>0</v>
      </c>
      <c r="AU17" s="46">
        <f>'[2]BOI#7'!$Q126</f>
        <v>0</v>
      </c>
      <c r="AV17" s="46"/>
      <c r="AW17" s="47">
        <f t="shared" si="19"/>
        <v>0</v>
      </c>
      <c r="AX17" s="46">
        <f>'[2]BOI#7'!$R126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1"/>
        <v>0</v>
      </c>
      <c r="BC17" s="222">
        <f t="shared" si="22"/>
        <v>0</v>
      </c>
      <c r="BD17" s="204">
        <f t="shared" si="23"/>
        <v>0</v>
      </c>
      <c r="BE17" s="217">
        <f t="shared" si="24"/>
        <v>0</v>
      </c>
      <c r="BF17" s="225">
        <f t="shared" si="25"/>
        <v>0</v>
      </c>
      <c r="BG17" s="204">
        <f t="shared" si="26"/>
        <v>0</v>
      </c>
      <c r="BH17" s="133">
        <f t="shared" si="26"/>
        <v>0</v>
      </c>
      <c r="BI17" s="225">
        <f t="shared" si="27"/>
        <v>0</v>
      </c>
      <c r="BJ17" s="290"/>
      <c r="BK17" s="45">
        <f>VLOOKUP($B17,Test!$A$69:$I$122,5,0)</f>
        <v>0</v>
      </c>
    </row>
    <row r="18" spans="1:63" s="34" customFormat="1" ht="30" customHeight="1">
      <c r="A18" s="31">
        <f t="shared" si="40"/>
        <v>12</v>
      </c>
      <c r="B18" s="87">
        <v>51311</v>
      </c>
      <c r="C18" s="281" t="s">
        <v>78</v>
      </c>
      <c r="D18" s="36" t="s">
        <v>50</v>
      </c>
      <c r="E18" s="46">
        <f>'[2]BOI#7'!$D127</f>
        <v>34800.909280000022</v>
      </c>
      <c r="F18" s="46">
        <v>59314.79</v>
      </c>
      <c r="G18" s="47">
        <f t="shared" si="28"/>
        <v>-24513.880719999979</v>
      </c>
      <c r="H18" s="46">
        <f>'[2]BOI#7'!$E127</f>
        <v>44360.419840000075</v>
      </c>
      <c r="I18" s="46">
        <v>65439.35</v>
      </c>
      <c r="J18" s="47">
        <f t="shared" si="29"/>
        <v>-21078.930159999923</v>
      </c>
      <c r="K18" s="46">
        <f>'[2]BOI#7'!$F127</f>
        <v>64875.672560000035</v>
      </c>
      <c r="L18" s="46">
        <v>51839.19</v>
      </c>
      <c r="M18" s="48">
        <f t="shared" si="30"/>
        <v>13036.482560000033</v>
      </c>
      <c r="N18" s="190">
        <f t="shared" si="31"/>
        <v>144037.00168000013</v>
      </c>
      <c r="O18" s="129">
        <f t="shared" si="31"/>
        <v>176593.33000000002</v>
      </c>
      <c r="P18" s="61">
        <f t="shared" si="32"/>
        <v>-32556.328319999884</v>
      </c>
      <c r="Q18" s="46">
        <f>'[2]BOI#7'!$H127</f>
        <v>64788.578559999994</v>
      </c>
      <c r="R18" s="46">
        <v>78864.789999999994</v>
      </c>
      <c r="S18" s="47">
        <f t="shared" si="33"/>
        <v>-14076.211439999999</v>
      </c>
      <c r="T18" s="46">
        <f>'[2]BOI#7'!$I127</f>
        <v>64788.578559999994</v>
      </c>
      <c r="U18" s="46"/>
      <c r="V18" s="47">
        <f t="shared" si="34"/>
        <v>64788.578559999994</v>
      </c>
      <c r="W18" s="46">
        <f>'[2]BOI#7'!$J127</f>
        <v>58717.313120000006</v>
      </c>
      <c r="X18" s="46"/>
      <c r="Y18" s="48">
        <f t="shared" si="35"/>
        <v>58717.313120000006</v>
      </c>
      <c r="Z18" s="190">
        <f t="shared" si="36"/>
        <v>188294.47024</v>
      </c>
      <c r="AA18" s="200">
        <f t="shared" si="36"/>
        <v>78864.789999999994</v>
      </c>
      <c r="AB18" s="61">
        <f t="shared" si="37"/>
        <v>109429.68024</v>
      </c>
      <c r="AC18" s="204">
        <f t="shared" si="38"/>
        <v>332331.4719200001</v>
      </c>
      <c r="AD18" s="133">
        <f t="shared" si="38"/>
        <v>255458.12</v>
      </c>
      <c r="AE18" s="311">
        <f t="shared" si="39"/>
        <v>76873.351920000103</v>
      </c>
      <c r="AF18" s="297">
        <f>'[2]BOI#7'!$L127</f>
        <v>63316.628400000045</v>
      </c>
      <c r="AG18" s="46"/>
      <c r="AH18" s="50">
        <f t="shared" si="13"/>
        <v>63316.628400000045</v>
      </c>
      <c r="AI18" s="46">
        <f>'[2]BOI#7'!$M127</f>
        <v>63274.051840000058</v>
      </c>
      <c r="AJ18" s="46"/>
      <c r="AK18" s="50">
        <f t="shared" si="14"/>
        <v>63274.051840000058</v>
      </c>
      <c r="AL18" s="46">
        <f>'[2]BOI#7'!$N127</f>
        <v>63090.063120000035</v>
      </c>
      <c r="AM18" s="46"/>
      <c r="AN18" s="48">
        <f t="shared" si="15"/>
        <v>63090.063120000035</v>
      </c>
      <c r="AO18" s="190">
        <f t="shared" si="16"/>
        <v>189680.74336000014</v>
      </c>
      <c r="AP18" s="129">
        <f t="shared" si="16"/>
        <v>0</v>
      </c>
      <c r="AQ18" s="61">
        <f t="shared" si="17"/>
        <v>189680.74336000014</v>
      </c>
      <c r="AR18" s="46">
        <f>'[2]BOI#7'!$P127</f>
        <v>67404.178560000088</v>
      </c>
      <c r="AS18" s="46"/>
      <c r="AT18" s="47">
        <f t="shared" si="18"/>
        <v>67404.178560000088</v>
      </c>
      <c r="AU18" s="46">
        <f>'[2]BOI#7'!$Q127</f>
        <v>67404.178560000088</v>
      </c>
      <c r="AV18" s="46"/>
      <c r="AW18" s="47">
        <f t="shared" si="19"/>
        <v>67404.178560000088</v>
      </c>
      <c r="AX18" s="46">
        <f>'[2]BOI#7'!$R127</f>
        <v>61216.438720000035</v>
      </c>
      <c r="AY18" s="46"/>
      <c r="AZ18" s="50">
        <f t="shared" si="20"/>
        <v>61216.438720000035</v>
      </c>
      <c r="BA18" s="190">
        <f t="shared" si="21"/>
        <v>196024.79584000021</v>
      </c>
      <c r="BB18" s="200">
        <f t="shared" si="21"/>
        <v>0</v>
      </c>
      <c r="BC18" s="222">
        <f t="shared" si="22"/>
        <v>196024.79584000021</v>
      </c>
      <c r="BD18" s="204">
        <f t="shared" si="23"/>
        <v>385705.53920000035</v>
      </c>
      <c r="BE18" s="217">
        <f t="shared" si="24"/>
        <v>0</v>
      </c>
      <c r="BF18" s="225">
        <f t="shared" si="25"/>
        <v>385705.53920000035</v>
      </c>
      <c r="BG18" s="204">
        <f t="shared" si="26"/>
        <v>718037.01112000039</v>
      </c>
      <c r="BH18" s="133">
        <f t="shared" si="26"/>
        <v>255458.12</v>
      </c>
      <c r="BI18" s="225">
        <f t="shared" si="27"/>
        <v>462578.89112000039</v>
      </c>
      <c r="BJ18" s="290"/>
      <c r="BK18" s="45">
        <f>VLOOKUP($B18,Test!$A$69:$I$122,5,0)</f>
        <v>95452.18</v>
      </c>
    </row>
    <row r="19" spans="1:63" s="34" customFormat="1" ht="30" customHeight="1">
      <c r="A19" s="31">
        <f t="shared" si="40"/>
        <v>13</v>
      </c>
      <c r="B19" s="87">
        <v>51312</v>
      </c>
      <c r="C19" s="281" t="s">
        <v>79</v>
      </c>
      <c r="D19" s="36" t="s">
        <v>51</v>
      </c>
      <c r="E19" s="46">
        <f>'[2]BOI#7'!$D128</f>
        <v>88908.55</v>
      </c>
      <c r="F19" s="46">
        <v>42140.26</v>
      </c>
      <c r="G19" s="47">
        <f t="shared" si="28"/>
        <v>46768.29</v>
      </c>
      <c r="H19" s="46">
        <f>'[2]BOI#7'!$E128</f>
        <v>93224.79</v>
      </c>
      <c r="I19" s="46">
        <v>110367.9</v>
      </c>
      <c r="J19" s="47">
        <f t="shared" si="29"/>
        <v>-17143.11</v>
      </c>
      <c r="K19" s="46">
        <f>'[2]BOI#7'!$F128</f>
        <v>136776.82999999999</v>
      </c>
      <c r="L19" s="46">
        <v>-171664.22</v>
      </c>
      <c r="M19" s="48">
        <f t="shared" si="30"/>
        <v>308441.05</v>
      </c>
      <c r="N19" s="190">
        <f t="shared" si="31"/>
        <v>318910.17</v>
      </c>
      <c r="O19" s="129">
        <f t="shared" si="31"/>
        <v>-19156.059999999998</v>
      </c>
      <c r="P19" s="61">
        <f t="shared" si="32"/>
        <v>338066.23</v>
      </c>
      <c r="Q19" s="46">
        <f>'[2]BOI#7'!$H128</f>
        <v>158824.32000000001</v>
      </c>
      <c r="R19" s="46">
        <v>114393.59</v>
      </c>
      <c r="S19" s="47">
        <f t="shared" si="33"/>
        <v>44430.73000000001</v>
      </c>
      <c r="T19" s="46">
        <f>'[2]BOI#7'!$I128</f>
        <v>156522.51999999999</v>
      </c>
      <c r="U19" s="46"/>
      <c r="V19" s="47">
        <f t="shared" si="34"/>
        <v>156522.51999999999</v>
      </c>
      <c r="W19" s="46">
        <f>'[2]BOI#7'!$J128</f>
        <v>170005.32</v>
      </c>
      <c r="X19" s="46"/>
      <c r="Y19" s="48">
        <f t="shared" si="35"/>
        <v>170005.32</v>
      </c>
      <c r="Z19" s="190">
        <f t="shared" si="36"/>
        <v>485352.16</v>
      </c>
      <c r="AA19" s="200">
        <f t="shared" si="36"/>
        <v>114393.59</v>
      </c>
      <c r="AB19" s="61">
        <f t="shared" si="37"/>
        <v>370958.56999999995</v>
      </c>
      <c r="AC19" s="204">
        <f t="shared" si="38"/>
        <v>804262.33000000007</v>
      </c>
      <c r="AD19" s="133">
        <f t="shared" si="38"/>
        <v>95237.53</v>
      </c>
      <c r="AE19" s="311">
        <f t="shared" si="39"/>
        <v>709024.8</v>
      </c>
      <c r="AF19" s="297">
        <f>'[2]BOI#7'!$L128</f>
        <v>170294.62</v>
      </c>
      <c r="AG19" s="46"/>
      <c r="AH19" s="50">
        <f t="shared" si="13"/>
        <v>170294.62</v>
      </c>
      <c r="AI19" s="46">
        <f>'[2]BOI#7'!$M128</f>
        <v>179713.39</v>
      </c>
      <c r="AJ19" s="46"/>
      <c r="AK19" s="50">
        <f t="shared" si="14"/>
        <v>179713.39</v>
      </c>
      <c r="AL19" s="46">
        <f>'[2]BOI#7'!$N128</f>
        <v>159585.56</v>
      </c>
      <c r="AM19" s="46"/>
      <c r="AN19" s="48">
        <f t="shared" si="15"/>
        <v>159585.56</v>
      </c>
      <c r="AO19" s="190">
        <f t="shared" si="16"/>
        <v>509593.57</v>
      </c>
      <c r="AP19" s="129">
        <f t="shared" si="16"/>
        <v>0</v>
      </c>
      <c r="AQ19" s="61">
        <f t="shared" si="17"/>
        <v>509593.57</v>
      </c>
      <c r="AR19" s="46">
        <f>'[2]BOI#7'!$P128</f>
        <v>402996.07</v>
      </c>
      <c r="AS19" s="46"/>
      <c r="AT19" s="47">
        <f t="shared" si="18"/>
        <v>402996.07</v>
      </c>
      <c r="AU19" s="46">
        <f>'[2]BOI#7'!$Q128</f>
        <v>170494.94</v>
      </c>
      <c r="AV19" s="46"/>
      <c r="AW19" s="47">
        <f t="shared" si="19"/>
        <v>170494.94</v>
      </c>
      <c r="AX19" s="46">
        <f>'[2]BOI#7'!$R128</f>
        <v>138175.13</v>
      </c>
      <c r="AY19" s="46"/>
      <c r="AZ19" s="50">
        <f t="shared" si="20"/>
        <v>138175.13</v>
      </c>
      <c r="BA19" s="190">
        <f t="shared" si="21"/>
        <v>711666.14</v>
      </c>
      <c r="BB19" s="200">
        <f t="shared" si="21"/>
        <v>0</v>
      </c>
      <c r="BC19" s="222">
        <f t="shared" si="22"/>
        <v>711666.14</v>
      </c>
      <c r="BD19" s="204">
        <f t="shared" si="23"/>
        <v>1221259.71</v>
      </c>
      <c r="BE19" s="217">
        <f t="shared" si="24"/>
        <v>0</v>
      </c>
      <c r="BF19" s="225">
        <f t="shared" si="25"/>
        <v>1221259.71</v>
      </c>
      <c r="BG19" s="204">
        <f t="shared" si="26"/>
        <v>2025522.04</v>
      </c>
      <c r="BH19" s="133">
        <f t="shared" si="26"/>
        <v>95237.53</v>
      </c>
      <c r="BI19" s="225">
        <f t="shared" si="27"/>
        <v>1930284.51</v>
      </c>
      <c r="BJ19" s="290"/>
      <c r="BK19" s="45">
        <f>VLOOKUP($B19,Test!$A$69:$I$122,5,0)</f>
        <v>-562735.94999999995</v>
      </c>
    </row>
    <row r="20" spans="1:63" s="34" customFormat="1" ht="30" customHeight="1">
      <c r="A20" s="31">
        <f t="shared" si="40"/>
        <v>14</v>
      </c>
      <c r="B20" s="87">
        <v>51313</v>
      </c>
      <c r="C20" s="281" t="s">
        <v>11</v>
      </c>
      <c r="D20" s="36" t="s">
        <v>52</v>
      </c>
      <c r="E20" s="46">
        <f>'[2]BOI#7'!$D129</f>
        <v>0</v>
      </c>
      <c r="F20" s="46">
        <v>0</v>
      </c>
      <c r="G20" s="47">
        <f t="shared" si="28"/>
        <v>0</v>
      </c>
      <c r="H20" s="46">
        <f>'[2]BOI#7'!$E129</f>
        <v>0</v>
      </c>
      <c r="I20" s="46">
        <v>0</v>
      </c>
      <c r="J20" s="47">
        <f t="shared" si="29"/>
        <v>0</v>
      </c>
      <c r="K20" s="46">
        <f>'[2]BOI#7'!$F129</f>
        <v>0</v>
      </c>
      <c r="L20" s="46">
        <v>0</v>
      </c>
      <c r="M20" s="48">
        <f t="shared" si="30"/>
        <v>0</v>
      </c>
      <c r="N20" s="190">
        <f t="shared" si="31"/>
        <v>0</v>
      </c>
      <c r="O20" s="129">
        <f t="shared" si="31"/>
        <v>0</v>
      </c>
      <c r="P20" s="61">
        <f t="shared" si="32"/>
        <v>0</v>
      </c>
      <c r="Q20" s="46">
        <f>'[2]BOI#7'!$H129</f>
        <v>0</v>
      </c>
      <c r="R20" s="46">
        <v>0</v>
      </c>
      <c r="S20" s="47">
        <f t="shared" si="33"/>
        <v>0</v>
      </c>
      <c r="T20" s="46">
        <f>'[2]BOI#7'!$I129</f>
        <v>0</v>
      </c>
      <c r="U20" s="46"/>
      <c r="V20" s="47">
        <f t="shared" si="34"/>
        <v>0</v>
      </c>
      <c r="W20" s="46">
        <f>'[2]BOI#7'!$J129</f>
        <v>0</v>
      </c>
      <c r="X20" s="46"/>
      <c r="Y20" s="48">
        <f t="shared" si="35"/>
        <v>0</v>
      </c>
      <c r="Z20" s="190">
        <f t="shared" si="36"/>
        <v>0</v>
      </c>
      <c r="AA20" s="200">
        <f t="shared" si="36"/>
        <v>0</v>
      </c>
      <c r="AB20" s="61">
        <f t="shared" si="37"/>
        <v>0</v>
      </c>
      <c r="AC20" s="204">
        <f t="shared" si="38"/>
        <v>0</v>
      </c>
      <c r="AD20" s="133">
        <f t="shared" si="38"/>
        <v>0</v>
      </c>
      <c r="AE20" s="311">
        <f t="shared" si="39"/>
        <v>0</v>
      </c>
      <c r="AF20" s="297">
        <f>'[2]BOI#7'!$L129</f>
        <v>0</v>
      </c>
      <c r="AG20" s="46"/>
      <c r="AH20" s="50">
        <f t="shared" si="13"/>
        <v>0</v>
      </c>
      <c r="AI20" s="46">
        <f>'[2]BOI#7'!$M129</f>
        <v>0</v>
      </c>
      <c r="AJ20" s="46"/>
      <c r="AK20" s="50">
        <f t="shared" si="14"/>
        <v>0</v>
      </c>
      <c r="AL20" s="46">
        <f>'[2]BOI#7'!$N129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'[2]BOI#7'!$P129</f>
        <v>0</v>
      </c>
      <c r="AS20" s="46"/>
      <c r="AT20" s="47">
        <f t="shared" si="18"/>
        <v>0</v>
      </c>
      <c r="AU20" s="46">
        <f>'[2]BOI#7'!$Q129</f>
        <v>0</v>
      </c>
      <c r="AV20" s="46"/>
      <c r="AW20" s="47">
        <f t="shared" si="19"/>
        <v>0</v>
      </c>
      <c r="AX20" s="46">
        <f>'[2]BOI#7'!$R129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1"/>
        <v>0</v>
      </c>
      <c r="BC20" s="222">
        <f t="shared" si="22"/>
        <v>0</v>
      </c>
      <c r="BD20" s="204">
        <f t="shared" si="23"/>
        <v>0</v>
      </c>
      <c r="BE20" s="217">
        <f t="shared" si="24"/>
        <v>0</v>
      </c>
      <c r="BF20" s="225">
        <f t="shared" si="25"/>
        <v>0</v>
      </c>
      <c r="BG20" s="204">
        <f t="shared" si="26"/>
        <v>0</v>
      </c>
      <c r="BH20" s="133">
        <f t="shared" si="26"/>
        <v>0</v>
      </c>
      <c r="BI20" s="225">
        <f t="shared" si="27"/>
        <v>0</v>
      </c>
      <c r="BJ20" s="290"/>
      <c r="BK20" s="45">
        <f>VLOOKUP($B20,Test!$A$69:$I$122,5,0)</f>
        <v>0</v>
      </c>
    </row>
    <row r="21" spans="1:63" s="34" customFormat="1" ht="30" customHeight="1">
      <c r="A21" s="31">
        <f t="shared" si="40"/>
        <v>15</v>
      </c>
      <c r="B21" s="87">
        <v>51314</v>
      </c>
      <c r="C21" s="281" t="s">
        <v>12</v>
      </c>
      <c r="D21" s="36" t="s">
        <v>53</v>
      </c>
      <c r="E21" s="46">
        <f>'[2]BOI#7'!$D130</f>
        <v>0</v>
      </c>
      <c r="F21" s="46"/>
      <c r="G21" s="47">
        <f t="shared" si="28"/>
        <v>0</v>
      </c>
      <c r="H21" s="46">
        <f>'[2]BOI#7'!$E130</f>
        <v>0</v>
      </c>
      <c r="I21" s="46"/>
      <c r="J21" s="47">
        <f t="shared" si="29"/>
        <v>0</v>
      </c>
      <c r="K21" s="46">
        <f>'[2]BOI#7'!$F130</f>
        <v>0</v>
      </c>
      <c r="L21" s="46"/>
      <c r="M21" s="48">
        <f t="shared" si="30"/>
        <v>0</v>
      </c>
      <c r="N21" s="190">
        <f t="shared" si="31"/>
        <v>0</v>
      </c>
      <c r="O21" s="129">
        <f t="shared" si="31"/>
        <v>0</v>
      </c>
      <c r="P21" s="61">
        <f t="shared" si="32"/>
        <v>0</v>
      </c>
      <c r="Q21" s="46">
        <f>'[2]BOI#7'!$H130</f>
        <v>0</v>
      </c>
      <c r="R21" s="46"/>
      <c r="S21" s="47">
        <f t="shared" si="33"/>
        <v>0</v>
      </c>
      <c r="T21" s="46">
        <f>'[2]BOI#7'!$I130</f>
        <v>0</v>
      </c>
      <c r="U21" s="46"/>
      <c r="V21" s="47">
        <f t="shared" si="34"/>
        <v>0</v>
      </c>
      <c r="W21" s="46">
        <f>'[2]BOI#7'!$J130</f>
        <v>0</v>
      </c>
      <c r="X21" s="46"/>
      <c r="Y21" s="48">
        <f t="shared" si="35"/>
        <v>0</v>
      </c>
      <c r="Z21" s="190">
        <f t="shared" si="36"/>
        <v>0</v>
      </c>
      <c r="AA21" s="200">
        <f t="shared" si="36"/>
        <v>0</v>
      </c>
      <c r="AB21" s="61">
        <f t="shared" si="37"/>
        <v>0</v>
      </c>
      <c r="AC21" s="204">
        <f t="shared" si="38"/>
        <v>0</v>
      </c>
      <c r="AD21" s="133">
        <f t="shared" si="38"/>
        <v>0</v>
      </c>
      <c r="AE21" s="311">
        <f t="shared" si="39"/>
        <v>0</v>
      </c>
      <c r="AF21" s="297">
        <f>'[2]BOI#7'!$L130</f>
        <v>0</v>
      </c>
      <c r="AG21" s="46"/>
      <c r="AH21" s="50">
        <f t="shared" si="13"/>
        <v>0</v>
      </c>
      <c r="AI21" s="46">
        <f>'[2]BOI#7'!$M130</f>
        <v>0</v>
      </c>
      <c r="AJ21" s="46"/>
      <c r="AK21" s="50">
        <f t="shared" si="14"/>
        <v>0</v>
      </c>
      <c r="AL21" s="46">
        <f>'[2]BOI#7'!$N130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'[2]BOI#7'!$P130</f>
        <v>0</v>
      </c>
      <c r="AS21" s="46"/>
      <c r="AT21" s="47">
        <f t="shared" si="18"/>
        <v>0</v>
      </c>
      <c r="AU21" s="46">
        <f>'[2]BOI#7'!$Q130</f>
        <v>0</v>
      </c>
      <c r="AV21" s="46"/>
      <c r="AW21" s="47">
        <f t="shared" si="19"/>
        <v>0</v>
      </c>
      <c r="AX21" s="46">
        <f>'[2]BOI#7'!$R130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1"/>
        <v>0</v>
      </c>
      <c r="BC21" s="222">
        <f t="shared" si="22"/>
        <v>0</v>
      </c>
      <c r="BD21" s="204">
        <f t="shared" si="23"/>
        <v>0</v>
      </c>
      <c r="BE21" s="217">
        <f t="shared" si="24"/>
        <v>0</v>
      </c>
      <c r="BF21" s="225">
        <f t="shared" si="25"/>
        <v>0</v>
      </c>
      <c r="BG21" s="204">
        <f t="shared" si="26"/>
        <v>0</v>
      </c>
      <c r="BH21" s="133">
        <f t="shared" si="26"/>
        <v>0</v>
      </c>
      <c r="BI21" s="225">
        <f t="shared" si="27"/>
        <v>0</v>
      </c>
      <c r="BJ21" s="290"/>
      <c r="BK21" s="45">
        <f>VLOOKUP($B21,Test!$A$69:$I$122,5,0)</f>
        <v>0</v>
      </c>
    </row>
    <row r="22" spans="1:63" s="34" customFormat="1" ht="30" customHeight="1">
      <c r="A22" s="31">
        <f t="shared" si="40"/>
        <v>16</v>
      </c>
      <c r="B22" s="87">
        <v>51315</v>
      </c>
      <c r="C22" s="281" t="s">
        <v>104</v>
      </c>
      <c r="D22" s="36" t="s">
        <v>105</v>
      </c>
      <c r="E22" s="46">
        <f>'[2]BOI#7'!$D131</f>
        <v>0</v>
      </c>
      <c r="F22" s="46"/>
      <c r="G22" s="47">
        <f t="shared" si="28"/>
        <v>0</v>
      </c>
      <c r="H22" s="46">
        <f>'[2]BOI#7'!$E131</f>
        <v>0</v>
      </c>
      <c r="I22" s="46"/>
      <c r="J22" s="47">
        <f t="shared" si="29"/>
        <v>0</v>
      </c>
      <c r="K22" s="46">
        <f>'[2]BOI#7'!$F131</f>
        <v>0</v>
      </c>
      <c r="L22" s="46"/>
      <c r="M22" s="48">
        <f t="shared" si="30"/>
        <v>0</v>
      </c>
      <c r="N22" s="190">
        <f t="shared" si="31"/>
        <v>0</v>
      </c>
      <c r="O22" s="129">
        <f t="shared" si="31"/>
        <v>0</v>
      </c>
      <c r="P22" s="61">
        <f t="shared" si="32"/>
        <v>0</v>
      </c>
      <c r="Q22" s="46">
        <f>'[2]BOI#7'!$H131</f>
        <v>0</v>
      </c>
      <c r="R22" s="46"/>
      <c r="S22" s="47">
        <f t="shared" si="33"/>
        <v>0</v>
      </c>
      <c r="T22" s="46">
        <f>'[2]BOI#7'!$I131</f>
        <v>0</v>
      </c>
      <c r="U22" s="46"/>
      <c r="V22" s="47">
        <f t="shared" si="34"/>
        <v>0</v>
      </c>
      <c r="W22" s="46">
        <f>'[2]BOI#7'!$J131</f>
        <v>0</v>
      </c>
      <c r="X22" s="46"/>
      <c r="Y22" s="48">
        <f t="shared" si="35"/>
        <v>0</v>
      </c>
      <c r="Z22" s="190">
        <f t="shared" si="36"/>
        <v>0</v>
      </c>
      <c r="AA22" s="200">
        <f t="shared" si="36"/>
        <v>0</v>
      </c>
      <c r="AB22" s="61">
        <f t="shared" si="37"/>
        <v>0</v>
      </c>
      <c r="AC22" s="204">
        <f t="shared" si="38"/>
        <v>0</v>
      </c>
      <c r="AD22" s="133">
        <f t="shared" si="38"/>
        <v>0</v>
      </c>
      <c r="AE22" s="311">
        <f t="shared" si="39"/>
        <v>0</v>
      </c>
      <c r="AF22" s="297">
        <f>'[2]BOI#7'!$L131</f>
        <v>0</v>
      </c>
      <c r="AG22" s="46"/>
      <c r="AH22" s="50">
        <f t="shared" si="13"/>
        <v>0</v>
      </c>
      <c r="AI22" s="46">
        <f>'[2]BOI#7'!$M131</f>
        <v>0</v>
      </c>
      <c r="AJ22" s="46"/>
      <c r="AK22" s="50">
        <f t="shared" si="14"/>
        <v>0</v>
      </c>
      <c r="AL22" s="46">
        <f>'[2]BOI#7'!$N131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'[2]BOI#7'!$P131</f>
        <v>0</v>
      </c>
      <c r="AS22" s="46"/>
      <c r="AT22" s="47">
        <f t="shared" si="18"/>
        <v>0</v>
      </c>
      <c r="AU22" s="46">
        <f>'[2]BOI#7'!$Q131</f>
        <v>0</v>
      </c>
      <c r="AV22" s="46"/>
      <c r="AW22" s="47">
        <f t="shared" si="19"/>
        <v>0</v>
      </c>
      <c r="AX22" s="46">
        <f>'[2]BOI#7'!$R131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1"/>
        <v>0</v>
      </c>
      <c r="BC22" s="222">
        <f t="shared" si="22"/>
        <v>0</v>
      </c>
      <c r="BD22" s="204">
        <f t="shared" si="23"/>
        <v>0</v>
      </c>
      <c r="BE22" s="217">
        <f t="shared" si="24"/>
        <v>0</v>
      </c>
      <c r="BF22" s="225">
        <f t="shared" si="25"/>
        <v>0</v>
      </c>
      <c r="BG22" s="204">
        <f t="shared" si="26"/>
        <v>0</v>
      </c>
      <c r="BH22" s="133">
        <f t="shared" si="26"/>
        <v>0</v>
      </c>
      <c r="BI22" s="225">
        <f t="shared" si="27"/>
        <v>0</v>
      </c>
      <c r="BJ22" s="290"/>
      <c r="BK22" s="45">
        <f>VLOOKUP($B22,Test!$A$69:$I$122,5,0)</f>
        <v>0</v>
      </c>
    </row>
    <row r="23" spans="1:63" s="34" customFormat="1" ht="30" customHeight="1">
      <c r="A23" s="31">
        <f t="shared" si="40"/>
        <v>17</v>
      </c>
      <c r="B23" s="87">
        <v>51399</v>
      </c>
      <c r="C23" s="281" t="s">
        <v>13</v>
      </c>
      <c r="D23" s="36" t="s">
        <v>54</v>
      </c>
      <c r="E23" s="46">
        <f>'[2]BOI#7'!$D132</f>
        <v>113341.59</v>
      </c>
      <c r="F23" s="46">
        <v>159779.28</v>
      </c>
      <c r="G23" s="47">
        <f t="shared" si="28"/>
        <v>-46437.69</v>
      </c>
      <c r="H23" s="46">
        <f>'[2]BOI#7'!$E132</f>
        <v>157321.92000000001</v>
      </c>
      <c r="I23" s="46">
        <v>194343.02</v>
      </c>
      <c r="J23" s="47">
        <f t="shared" si="29"/>
        <v>-37021.099999999977</v>
      </c>
      <c r="K23" s="46">
        <f>'[2]BOI#7'!$F132</f>
        <v>192446.76</v>
      </c>
      <c r="L23" s="46">
        <v>218365.58</v>
      </c>
      <c r="M23" s="48">
        <f t="shared" si="30"/>
        <v>-25918.819999999978</v>
      </c>
      <c r="N23" s="190">
        <f t="shared" si="31"/>
        <v>463110.27</v>
      </c>
      <c r="O23" s="129">
        <f t="shared" si="31"/>
        <v>572487.88</v>
      </c>
      <c r="P23" s="61">
        <f t="shared" si="32"/>
        <v>-109377.60999999999</v>
      </c>
      <c r="Q23" s="46">
        <f>'[2]BOI#7'!$H132</f>
        <v>188747.75</v>
      </c>
      <c r="R23" s="46">
        <v>388768.1</v>
      </c>
      <c r="S23" s="47">
        <f t="shared" si="33"/>
        <v>-200020.34999999998</v>
      </c>
      <c r="T23" s="46">
        <f>'[2]BOI#7'!$I132</f>
        <v>189517.86</v>
      </c>
      <c r="U23" s="46"/>
      <c r="V23" s="47">
        <f t="shared" si="34"/>
        <v>189517.86</v>
      </c>
      <c r="W23" s="46">
        <f>'[2]BOI#7'!$J132</f>
        <v>207436.17</v>
      </c>
      <c r="X23" s="46"/>
      <c r="Y23" s="48">
        <f t="shared" si="35"/>
        <v>207436.17</v>
      </c>
      <c r="Z23" s="190">
        <f t="shared" si="36"/>
        <v>585701.78</v>
      </c>
      <c r="AA23" s="200">
        <f t="shared" si="36"/>
        <v>388768.1</v>
      </c>
      <c r="AB23" s="61">
        <f t="shared" si="37"/>
        <v>196933.68000000005</v>
      </c>
      <c r="AC23" s="204">
        <f t="shared" si="38"/>
        <v>1048812.05</v>
      </c>
      <c r="AD23" s="133">
        <f t="shared" si="38"/>
        <v>961255.98</v>
      </c>
      <c r="AE23" s="311">
        <f t="shared" si="39"/>
        <v>87556.070000000065</v>
      </c>
      <c r="AF23" s="297">
        <f>'[2]BOI#7'!$L132</f>
        <v>193084.67</v>
      </c>
      <c r="AG23" s="46"/>
      <c r="AH23" s="50">
        <f t="shared" si="13"/>
        <v>193084.67</v>
      </c>
      <c r="AI23" s="46">
        <f>'[2]BOI#7'!$M132</f>
        <v>193084.67</v>
      </c>
      <c r="AJ23" s="46"/>
      <c r="AK23" s="50">
        <f t="shared" si="14"/>
        <v>193084.67</v>
      </c>
      <c r="AL23" s="46">
        <f>'[2]BOI#7'!$N132</f>
        <v>231110.15</v>
      </c>
      <c r="AM23" s="46"/>
      <c r="AN23" s="48">
        <f t="shared" si="15"/>
        <v>231110.15</v>
      </c>
      <c r="AO23" s="190">
        <f t="shared" si="16"/>
        <v>617279.49</v>
      </c>
      <c r="AP23" s="129">
        <f t="shared" si="16"/>
        <v>0</v>
      </c>
      <c r="AQ23" s="61">
        <f t="shared" si="17"/>
        <v>617279.49</v>
      </c>
      <c r="AR23" s="46">
        <f>'[2]BOI#7'!$P132</f>
        <v>202512.36</v>
      </c>
      <c r="AS23" s="46"/>
      <c r="AT23" s="47">
        <f t="shared" si="18"/>
        <v>202512.36</v>
      </c>
      <c r="AU23" s="46">
        <f>'[2]BOI#7'!$Q132</f>
        <v>202512.36</v>
      </c>
      <c r="AV23" s="46"/>
      <c r="AW23" s="47">
        <f t="shared" si="19"/>
        <v>202512.36</v>
      </c>
      <c r="AX23" s="46">
        <f>'[2]BOI#7'!$R132</f>
        <v>201045.69</v>
      </c>
      <c r="AY23" s="46"/>
      <c r="AZ23" s="50">
        <f t="shared" si="20"/>
        <v>201045.69</v>
      </c>
      <c r="BA23" s="190">
        <f t="shared" si="21"/>
        <v>606070.40999999992</v>
      </c>
      <c r="BB23" s="200">
        <f t="shared" si="21"/>
        <v>0</v>
      </c>
      <c r="BC23" s="222">
        <f t="shared" si="22"/>
        <v>606070.40999999992</v>
      </c>
      <c r="BD23" s="204">
        <f t="shared" si="23"/>
        <v>1223349.8999999999</v>
      </c>
      <c r="BE23" s="217">
        <f t="shared" si="24"/>
        <v>0</v>
      </c>
      <c r="BF23" s="225">
        <f t="shared" si="25"/>
        <v>1223349.8999999999</v>
      </c>
      <c r="BG23" s="204">
        <f t="shared" si="26"/>
        <v>2272161.9500000002</v>
      </c>
      <c r="BH23" s="133">
        <f t="shared" si="26"/>
        <v>961255.98</v>
      </c>
      <c r="BI23" s="225">
        <f t="shared" si="27"/>
        <v>1310905.9700000002</v>
      </c>
      <c r="BJ23" s="290"/>
      <c r="BK23" s="45">
        <f>VLOOKUP($B23,Test!$A$69:$I$122,5,0)</f>
        <v>185430.58</v>
      </c>
    </row>
    <row r="24" spans="1:63" s="34" customFormat="1" ht="30" customHeight="1">
      <c r="A24" s="31">
        <f t="shared" si="40"/>
        <v>18</v>
      </c>
      <c r="B24" s="87">
        <v>51401</v>
      </c>
      <c r="C24" s="281" t="s">
        <v>14</v>
      </c>
      <c r="D24" s="36" t="s">
        <v>55</v>
      </c>
      <c r="E24" s="46">
        <f>'[2]BOI#7'!$D133</f>
        <v>0</v>
      </c>
      <c r="F24" s="46"/>
      <c r="G24" s="47">
        <f t="shared" si="28"/>
        <v>0</v>
      </c>
      <c r="H24" s="46">
        <f>'[2]BOI#7'!$E133</f>
        <v>0</v>
      </c>
      <c r="I24" s="46"/>
      <c r="J24" s="47">
        <f t="shared" si="29"/>
        <v>0</v>
      </c>
      <c r="K24" s="46">
        <f>'[2]BOI#7'!$F133</f>
        <v>0</v>
      </c>
      <c r="L24" s="46"/>
      <c r="M24" s="48">
        <f t="shared" si="30"/>
        <v>0</v>
      </c>
      <c r="N24" s="190">
        <f t="shared" si="31"/>
        <v>0</v>
      </c>
      <c r="O24" s="129">
        <f t="shared" si="31"/>
        <v>0</v>
      </c>
      <c r="P24" s="61">
        <f t="shared" si="32"/>
        <v>0</v>
      </c>
      <c r="Q24" s="46">
        <f>'[2]BOI#7'!$H133</f>
        <v>0</v>
      </c>
      <c r="R24" s="46"/>
      <c r="S24" s="47">
        <f t="shared" si="33"/>
        <v>0</v>
      </c>
      <c r="T24" s="46">
        <f>'[2]BOI#7'!$I133</f>
        <v>0</v>
      </c>
      <c r="U24" s="46"/>
      <c r="V24" s="47">
        <f t="shared" si="34"/>
        <v>0</v>
      </c>
      <c r="W24" s="46">
        <f>'[2]BOI#7'!$J133</f>
        <v>0</v>
      </c>
      <c r="X24" s="46"/>
      <c r="Y24" s="48">
        <f t="shared" si="35"/>
        <v>0</v>
      </c>
      <c r="Z24" s="190">
        <f t="shared" si="36"/>
        <v>0</v>
      </c>
      <c r="AA24" s="200">
        <f t="shared" si="36"/>
        <v>0</v>
      </c>
      <c r="AB24" s="61">
        <f t="shared" si="37"/>
        <v>0</v>
      </c>
      <c r="AC24" s="204">
        <f t="shared" si="38"/>
        <v>0</v>
      </c>
      <c r="AD24" s="133">
        <f t="shared" si="38"/>
        <v>0</v>
      </c>
      <c r="AE24" s="311">
        <f t="shared" si="39"/>
        <v>0</v>
      </c>
      <c r="AF24" s="297">
        <f>'[2]BOI#7'!$L133</f>
        <v>0</v>
      </c>
      <c r="AG24" s="46"/>
      <c r="AH24" s="50">
        <f t="shared" si="13"/>
        <v>0</v>
      </c>
      <c r="AI24" s="46">
        <f>'[2]BOI#7'!$M133</f>
        <v>0</v>
      </c>
      <c r="AJ24" s="46"/>
      <c r="AK24" s="50">
        <f t="shared" si="14"/>
        <v>0</v>
      </c>
      <c r="AL24" s="46">
        <f>'[2]BOI#7'!$N133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'[2]BOI#7'!$P133</f>
        <v>0</v>
      </c>
      <c r="AS24" s="46"/>
      <c r="AT24" s="47">
        <f t="shared" si="18"/>
        <v>0</v>
      </c>
      <c r="AU24" s="46">
        <f>'[2]BOI#7'!$Q133</f>
        <v>0</v>
      </c>
      <c r="AV24" s="46"/>
      <c r="AW24" s="47">
        <f t="shared" si="19"/>
        <v>0</v>
      </c>
      <c r="AX24" s="46">
        <f>'[2]BOI#7'!$R133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1"/>
        <v>0</v>
      </c>
      <c r="BC24" s="222">
        <f t="shared" si="22"/>
        <v>0</v>
      </c>
      <c r="BD24" s="204">
        <f t="shared" si="23"/>
        <v>0</v>
      </c>
      <c r="BE24" s="217">
        <f t="shared" si="24"/>
        <v>0</v>
      </c>
      <c r="BF24" s="225">
        <f t="shared" si="25"/>
        <v>0</v>
      </c>
      <c r="BG24" s="204">
        <f t="shared" si="26"/>
        <v>0</v>
      </c>
      <c r="BH24" s="133">
        <f t="shared" si="26"/>
        <v>0</v>
      </c>
      <c r="BI24" s="225">
        <f t="shared" si="27"/>
        <v>0</v>
      </c>
      <c r="BJ24" s="290"/>
      <c r="BK24" s="45">
        <f>VLOOKUP($B24,Test!$A$69:$I$122,5,0)</f>
        <v>0</v>
      </c>
    </row>
    <row r="25" spans="1:63" s="34" customFormat="1" ht="30" customHeight="1">
      <c r="A25" s="31">
        <f t="shared" si="40"/>
        <v>19</v>
      </c>
      <c r="B25" s="87">
        <v>51402</v>
      </c>
      <c r="C25" s="281" t="s">
        <v>15</v>
      </c>
      <c r="D25" s="36" t="s">
        <v>56</v>
      </c>
      <c r="E25" s="46">
        <f>'[2]BOI#7'!$D134</f>
        <v>0</v>
      </c>
      <c r="F25" s="46"/>
      <c r="G25" s="47">
        <f t="shared" si="28"/>
        <v>0</v>
      </c>
      <c r="H25" s="46">
        <f>'[2]BOI#7'!$E134</f>
        <v>0</v>
      </c>
      <c r="I25" s="46"/>
      <c r="J25" s="47">
        <f t="shared" si="29"/>
        <v>0</v>
      </c>
      <c r="K25" s="46">
        <f>'[2]BOI#7'!$F134</f>
        <v>0</v>
      </c>
      <c r="L25" s="46"/>
      <c r="M25" s="48">
        <f t="shared" si="30"/>
        <v>0</v>
      </c>
      <c r="N25" s="190">
        <f t="shared" si="31"/>
        <v>0</v>
      </c>
      <c r="O25" s="129">
        <f t="shared" si="31"/>
        <v>0</v>
      </c>
      <c r="P25" s="61">
        <f t="shared" si="32"/>
        <v>0</v>
      </c>
      <c r="Q25" s="46">
        <f>'[2]BOI#7'!$H134</f>
        <v>0</v>
      </c>
      <c r="R25" s="46"/>
      <c r="S25" s="47">
        <f t="shared" si="33"/>
        <v>0</v>
      </c>
      <c r="T25" s="46">
        <f>'[2]BOI#7'!$I134</f>
        <v>0</v>
      </c>
      <c r="U25" s="46"/>
      <c r="V25" s="47">
        <f t="shared" si="34"/>
        <v>0</v>
      </c>
      <c r="W25" s="46">
        <f>'[2]BOI#7'!$J134</f>
        <v>0</v>
      </c>
      <c r="X25" s="46"/>
      <c r="Y25" s="48">
        <f t="shared" si="35"/>
        <v>0</v>
      </c>
      <c r="Z25" s="190">
        <f t="shared" si="36"/>
        <v>0</v>
      </c>
      <c r="AA25" s="200">
        <f t="shared" si="36"/>
        <v>0</v>
      </c>
      <c r="AB25" s="61">
        <f t="shared" si="37"/>
        <v>0</v>
      </c>
      <c r="AC25" s="204">
        <f t="shared" si="38"/>
        <v>0</v>
      </c>
      <c r="AD25" s="133">
        <f t="shared" si="38"/>
        <v>0</v>
      </c>
      <c r="AE25" s="311">
        <f t="shared" si="39"/>
        <v>0</v>
      </c>
      <c r="AF25" s="297">
        <f>'[2]BOI#7'!$L134</f>
        <v>0</v>
      </c>
      <c r="AG25" s="46"/>
      <c r="AH25" s="50">
        <f t="shared" si="13"/>
        <v>0</v>
      </c>
      <c r="AI25" s="46">
        <f>'[2]BOI#7'!$M134</f>
        <v>0</v>
      </c>
      <c r="AJ25" s="46"/>
      <c r="AK25" s="50">
        <f t="shared" si="14"/>
        <v>0</v>
      </c>
      <c r="AL25" s="46">
        <f>'[2]BOI#7'!$N134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'[2]BOI#7'!$P134</f>
        <v>0</v>
      </c>
      <c r="AS25" s="46"/>
      <c r="AT25" s="47">
        <f t="shared" si="18"/>
        <v>0</v>
      </c>
      <c r="AU25" s="46">
        <f>'[2]BOI#7'!$Q134</f>
        <v>0</v>
      </c>
      <c r="AV25" s="46"/>
      <c r="AW25" s="47">
        <f t="shared" si="19"/>
        <v>0</v>
      </c>
      <c r="AX25" s="46">
        <f>'[2]BOI#7'!$R134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1"/>
        <v>0</v>
      </c>
      <c r="BC25" s="222">
        <f t="shared" si="22"/>
        <v>0</v>
      </c>
      <c r="BD25" s="204">
        <f t="shared" si="23"/>
        <v>0</v>
      </c>
      <c r="BE25" s="217">
        <f t="shared" si="24"/>
        <v>0</v>
      </c>
      <c r="BF25" s="225">
        <f t="shared" si="25"/>
        <v>0</v>
      </c>
      <c r="BG25" s="204">
        <f t="shared" si="26"/>
        <v>0</v>
      </c>
      <c r="BH25" s="133">
        <f t="shared" si="26"/>
        <v>0</v>
      </c>
      <c r="BI25" s="225">
        <f t="shared" si="27"/>
        <v>0</v>
      </c>
      <c r="BJ25" s="290"/>
      <c r="BK25" s="45">
        <f>VLOOKUP($B25,Test!$A$69:$I$122,5,0)</f>
        <v>0</v>
      </c>
    </row>
    <row r="26" spans="1:63" s="34" customFormat="1" ht="30" customHeight="1">
      <c r="A26" s="31">
        <f t="shared" si="40"/>
        <v>20</v>
      </c>
      <c r="B26" s="87">
        <v>51403</v>
      </c>
      <c r="C26" s="281" t="s">
        <v>16</v>
      </c>
      <c r="D26" s="36" t="s">
        <v>57</v>
      </c>
      <c r="E26" s="46">
        <f>'[2]BOI#7'!$D135</f>
        <v>0</v>
      </c>
      <c r="F26" s="46"/>
      <c r="G26" s="47">
        <f t="shared" si="28"/>
        <v>0</v>
      </c>
      <c r="H26" s="46">
        <f>'[2]BOI#7'!$E135</f>
        <v>0</v>
      </c>
      <c r="I26" s="46"/>
      <c r="J26" s="47">
        <f t="shared" si="29"/>
        <v>0</v>
      </c>
      <c r="K26" s="46">
        <f>'[2]BOI#7'!$F135</f>
        <v>0</v>
      </c>
      <c r="L26" s="46"/>
      <c r="M26" s="48">
        <f t="shared" si="30"/>
        <v>0</v>
      </c>
      <c r="N26" s="190">
        <f t="shared" si="31"/>
        <v>0</v>
      </c>
      <c r="O26" s="129">
        <f t="shared" si="31"/>
        <v>0</v>
      </c>
      <c r="P26" s="61">
        <f t="shared" si="32"/>
        <v>0</v>
      </c>
      <c r="Q26" s="46">
        <f>'[2]BOI#7'!$H135</f>
        <v>0</v>
      </c>
      <c r="R26" s="46"/>
      <c r="S26" s="47">
        <f t="shared" si="33"/>
        <v>0</v>
      </c>
      <c r="T26" s="46">
        <f>'[2]BOI#7'!$I135</f>
        <v>0</v>
      </c>
      <c r="U26" s="46"/>
      <c r="V26" s="47">
        <f t="shared" si="34"/>
        <v>0</v>
      </c>
      <c r="W26" s="46">
        <f>'[2]BOI#7'!$J135</f>
        <v>0</v>
      </c>
      <c r="X26" s="46"/>
      <c r="Y26" s="48">
        <f t="shared" si="35"/>
        <v>0</v>
      </c>
      <c r="Z26" s="190">
        <f t="shared" si="36"/>
        <v>0</v>
      </c>
      <c r="AA26" s="200">
        <f t="shared" si="36"/>
        <v>0</v>
      </c>
      <c r="AB26" s="61">
        <f t="shared" si="37"/>
        <v>0</v>
      </c>
      <c r="AC26" s="204">
        <f t="shared" si="38"/>
        <v>0</v>
      </c>
      <c r="AD26" s="133">
        <f t="shared" si="38"/>
        <v>0</v>
      </c>
      <c r="AE26" s="311">
        <f t="shared" si="39"/>
        <v>0</v>
      </c>
      <c r="AF26" s="297">
        <f>'[2]BOI#7'!$L135</f>
        <v>0</v>
      </c>
      <c r="AG26" s="46"/>
      <c r="AH26" s="50">
        <f t="shared" si="13"/>
        <v>0</v>
      </c>
      <c r="AI26" s="46">
        <f>'[2]BOI#7'!$M135</f>
        <v>0</v>
      </c>
      <c r="AJ26" s="46"/>
      <c r="AK26" s="50">
        <f t="shared" si="14"/>
        <v>0</v>
      </c>
      <c r="AL26" s="46">
        <f>'[2]BOI#7'!$N135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'[2]BOI#7'!$P135</f>
        <v>0</v>
      </c>
      <c r="AS26" s="46"/>
      <c r="AT26" s="47">
        <f t="shared" si="18"/>
        <v>0</v>
      </c>
      <c r="AU26" s="46">
        <f>'[2]BOI#7'!$Q135</f>
        <v>0</v>
      </c>
      <c r="AV26" s="46"/>
      <c r="AW26" s="47">
        <f t="shared" si="19"/>
        <v>0</v>
      </c>
      <c r="AX26" s="46">
        <f>'[2]BOI#7'!$R135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1"/>
        <v>0</v>
      </c>
      <c r="BC26" s="222">
        <f t="shared" si="22"/>
        <v>0</v>
      </c>
      <c r="BD26" s="204">
        <f t="shared" si="23"/>
        <v>0</v>
      </c>
      <c r="BE26" s="217">
        <f t="shared" si="24"/>
        <v>0</v>
      </c>
      <c r="BF26" s="225">
        <f t="shared" si="25"/>
        <v>0</v>
      </c>
      <c r="BG26" s="204">
        <f t="shared" si="26"/>
        <v>0</v>
      </c>
      <c r="BH26" s="133">
        <f t="shared" si="26"/>
        <v>0</v>
      </c>
      <c r="BI26" s="225">
        <f t="shared" si="27"/>
        <v>0</v>
      </c>
      <c r="BJ26" s="290"/>
      <c r="BK26" s="45">
        <f>VLOOKUP($B26,Test!$A$69:$I$122,5,0)</f>
        <v>0</v>
      </c>
    </row>
    <row r="27" spans="1:63" s="34" customFormat="1" ht="30" customHeight="1">
      <c r="A27" s="31">
        <f t="shared" si="40"/>
        <v>21</v>
      </c>
      <c r="B27" s="87">
        <v>51404</v>
      </c>
      <c r="C27" s="281" t="s">
        <v>17</v>
      </c>
      <c r="D27" s="36" t="s">
        <v>58</v>
      </c>
      <c r="E27" s="46">
        <f>'[2]BOI#7'!$D136</f>
        <v>0</v>
      </c>
      <c r="F27" s="46"/>
      <c r="G27" s="47">
        <f t="shared" si="28"/>
        <v>0</v>
      </c>
      <c r="H27" s="46">
        <f>'[2]BOI#7'!$E136</f>
        <v>0</v>
      </c>
      <c r="I27" s="46"/>
      <c r="J27" s="47">
        <f t="shared" si="29"/>
        <v>0</v>
      </c>
      <c r="K27" s="46">
        <f>'[2]BOI#7'!$F136</f>
        <v>0</v>
      </c>
      <c r="L27" s="46"/>
      <c r="M27" s="48">
        <f t="shared" si="30"/>
        <v>0</v>
      </c>
      <c r="N27" s="190">
        <f t="shared" si="31"/>
        <v>0</v>
      </c>
      <c r="O27" s="129">
        <f t="shared" si="31"/>
        <v>0</v>
      </c>
      <c r="P27" s="61">
        <f t="shared" si="32"/>
        <v>0</v>
      </c>
      <c r="Q27" s="46">
        <f>'[2]BOI#7'!$H136</f>
        <v>0</v>
      </c>
      <c r="R27" s="46"/>
      <c r="S27" s="47">
        <f t="shared" si="33"/>
        <v>0</v>
      </c>
      <c r="T27" s="46">
        <f>'[2]BOI#7'!$I136</f>
        <v>0</v>
      </c>
      <c r="U27" s="46"/>
      <c r="V27" s="47">
        <f t="shared" si="34"/>
        <v>0</v>
      </c>
      <c r="W27" s="46">
        <f>'[2]BOI#7'!$J136</f>
        <v>0</v>
      </c>
      <c r="X27" s="46"/>
      <c r="Y27" s="48">
        <f t="shared" si="35"/>
        <v>0</v>
      </c>
      <c r="Z27" s="190">
        <f t="shared" si="36"/>
        <v>0</v>
      </c>
      <c r="AA27" s="200">
        <f t="shared" si="36"/>
        <v>0</v>
      </c>
      <c r="AB27" s="61">
        <f t="shared" si="37"/>
        <v>0</v>
      </c>
      <c r="AC27" s="204">
        <f t="shared" si="38"/>
        <v>0</v>
      </c>
      <c r="AD27" s="133">
        <f t="shared" si="38"/>
        <v>0</v>
      </c>
      <c r="AE27" s="311">
        <f t="shared" si="39"/>
        <v>0</v>
      </c>
      <c r="AF27" s="297">
        <f>'[2]BOI#7'!$L136</f>
        <v>0</v>
      </c>
      <c r="AG27" s="46"/>
      <c r="AH27" s="50">
        <f t="shared" si="13"/>
        <v>0</v>
      </c>
      <c r="AI27" s="46">
        <f>'[2]BOI#7'!$M136</f>
        <v>0</v>
      </c>
      <c r="AJ27" s="46"/>
      <c r="AK27" s="50">
        <f t="shared" si="14"/>
        <v>0</v>
      </c>
      <c r="AL27" s="46">
        <f>'[2]BOI#7'!$N136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'[2]BOI#7'!$P136</f>
        <v>0</v>
      </c>
      <c r="AS27" s="46"/>
      <c r="AT27" s="47">
        <f t="shared" si="18"/>
        <v>0</v>
      </c>
      <c r="AU27" s="46">
        <f>'[2]BOI#7'!$Q136</f>
        <v>0</v>
      </c>
      <c r="AV27" s="46"/>
      <c r="AW27" s="47">
        <f t="shared" si="19"/>
        <v>0</v>
      </c>
      <c r="AX27" s="46">
        <f>'[2]BOI#7'!$R136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1"/>
        <v>0</v>
      </c>
      <c r="BC27" s="222">
        <f t="shared" si="22"/>
        <v>0</v>
      </c>
      <c r="BD27" s="204">
        <f t="shared" si="23"/>
        <v>0</v>
      </c>
      <c r="BE27" s="217">
        <f t="shared" si="24"/>
        <v>0</v>
      </c>
      <c r="BF27" s="225">
        <f t="shared" si="25"/>
        <v>0</v>
      </c>
      <c r="BG27" s="204">
        <f t="shared" si="26"/>
        <v>0</v>
      </c>
      <c r="BH27" s="133">
        <f t="shared" si="26"/>
        <v>0</v>
      </c>
      <c r="BI27" s="225">
        <f t="shared" si="27"/>
        <v>0</v>
      </c>
      <c r="BJ27" s="290"/>
      <c r="BK27" s="45">
        <f>VLOOKUP($B27,Test!$A$69:$I$122,5,0)</f>
        <v>0</v>
      </c>
    </row>
    <row r="28" spans="1:63" s="34" customFormat="1" ht="30" customHeight="1">
      <c r="A28" s="31">
        <f t="shared" si="40"/>
        <v>22</v>
      </c>
      <c r="B28" s="87">
        <v>51405</v>
      </c>
      <c r="C28" s="281" t="s">
        <v>18</v>
      </c>
      <c r="D28" s="36" t="s">
        <v>59</v>
      </c>
      <c r="E28" s="46">
        <f>'[2]BOI#7'!$D137</f>
        <v>0</v>
      </c>
      <c r="F28" s="46"/>
      <c r="G28" s="47">
        <f t="shared" si="28"/>
        <v>0</v>
      </c>
      <c r="H28" s="46">
        <f>'[2]BOI#7'!$E137</f>
        <v>0</v>
      </c>
      <c r="I28" s="46"/>
      <c r="J28" s="47">
        <f t="shared" si="29"/>
        <v>0</v>
      </c>
      <c r="K28" s="46">
        <f>'[2]BOI#7'!$F137</f>
        <v>0</v>
      </c>
      <c r="L28" s="46"/>
      <c r="M28" s="48">
        <f t="shared" si="30"/>
        <v>0</v>
      </c>
      <c r="N28" s="190">
        <f t="shared" si="31"/>
        <v>0</v>
      </c>
      <c r="O28" s="129">
        <f t="shared" si="31"/>
        <v>0</v>
      </c>
      <c r="P28" s="61">
        <f t="shared" si="32"/>
        <v>0</v>
      </c>
      <c r="Q28" s="46">
        <f>'[2]BOI#7'!$H137</f>
        <v>0</v>
      </c>
      <c r="R28" s="46"/>
      <c r="S28" s="47">
        <f t="shared" si="33"/>
        <v>0</v>
      </c>
      <c r="T28" s="46">
        <f>'[2]BOI#7'!$I137</f>
        <v>0</v>
      </c>
      <c r="U28" s="46"/>
      <c r="V28" s="47">
        <f t="shared" si="34"/>
        <v>0</v>
      </c>
      <c r="W28" s="46">
        <f>'[2]BOI#7'!$J137</f>
        <v>0</v>
      </c>
      <c r="X28" s="46"/>
      <c r="Y28" s="48">
        <f t="shared" si="35"/>
        <v>0</v>
      </c>
      <c r="Z28" s="190">
        <f t="shared" si="36"/>
        <v>0</v>
      </c>
      <c r="AA28" s="200">
        <f t="shared" si="36"/>
        <v>0</v>
      </c>
      <c r="AB28" s="61">
        <f t="shared" si="37"/>
        <v>0</v>
      </c>
      <c r="AC28" s="204">
        <f t="shared" si="38"/>
        <v>0</v>
      </c>
      <c r="AD28" s="133">
        <f t="shared" si="38"/>
        <v>0</v>
      </c>
      <c r="AE28" s="311">
        <f t="shared" si="39"/>
        <v>0</v>
      </c>
      <c r="AF28" s="297">
        <f>'[2]BOI#7'!$L137</f>
        <v>0</v>
      </c>
      <c r="AG28" s="46"/>
      <c r="AH28" s="50">
        <f t="shared" si="13"/>
        <v>0</v>
      </c>
      <c r="AI28" s="46">
        <f>'[2]BOI#7'!$M137</f>
        <v>0</v>
      </c>
      <c r="AJ28" s="46"/>
      <c r="AK28" s="50">
        <f t="shared" si="14"/>
        <v>0</v>
      </c>
      <c r="AL28" s="46">
        <f>'[2]BOI#7'!$N137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'[2]BOI#7'!$P137</f>
        <v>0</v>
      </c>
      <c r="AS28" s="46"/>
      <c r="AT28" s="47">
        <f t="shared" si="18"/>
        <v>0</v>
      </c>
      <c r="AU28" s="46">
        <f>'[2]BOI#7'!$Q137</f>
        <v>0</v>
      </c>
      <c r="AV28" s="46"/>
      <c r="AW28" s="47">
        <f t="shared" si="19"/>
        <v>0</v>
      </c>
      <c r="AX28" s="46">
        <f>'[2]BOI#7'!$R137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1"/>
        <v>0</v>
      </c>
      <c r="BC28" s="222">
        <f t="shared" si="22"/>
        <v>0</v>
      </c>
      <c r="BD28" s="204">
        <f t="shared" si="23"/>
        <v>0</v>
      </c>
      <c r="BE28" s="217">
        <f t="shared" si="24"/>
        <v>0</v>
      </c>
      <c r="BF28" s="225">
        <f t="shared" si="25"/>
        <v>0</v>
      </c>
      <c r="BG28" s="204">
        <f t="shared" si="26"/>
        <v>0</v>
      </c>
      <c r="BH28" s="133">
        <f t="shared" si="26"/>
        <v>0</v>
      </c>
      <c r="BI28" s="225">
        <f t="shared" si="27"/>
        <v>0</v>
      </c>
      <c r="BJ28" s="290"/>
      <c r="BK28" s="45">
        <f>VLOOKUP($B28,Test!$A$69:$I$122,5,0)</f>
        <v>0</v>
      </c>
    </row>
    <row r="29" spans="1:63" s="34" customFormat="1" ht="30" customHeight="1">
      <c r="A29" s="31">
        <f t="shared" si="40"/>
        <v>23</v>
      </c>
      <c r="B29" s="87">
        <v>51406</v>
      </c>
      <c r="C29" s="281" t="s">
        <v>19</v>
      </c>
      <c r="D29" s="36" t="s">
        <v>60</v>
      </c>
      <c r="E29" s="46">
        <f>'[2]BOI#7'!$D138</f>
        <v>0</v>
      </c>
      <c r="F29" s="46"/>
      <c r="G29" s="47">
        <f t="shared" si="28"/>
        <v>0</v>
      </c>
      <c r="H29" s="46">
        <f>'[2]BOI#7'!$E138</f>
        <v>0</v>
      </c>
      <c r="I29" s="46"/>
      <c r="J29" s="47">
        <f t="shared" si="29"/>
        <v>0</v>
      </c>
      <c r="K29" s="46">
        <f>'[2]BOI#7'!$F138</f>
        <v>0</v>
      </c>
      <c r="L29" s="46"/>
      <c r="M29" s="48">
        <f t="shared" si="30"/>
        <v>0</v>
      </c>
      <c r="N29" s="190">
        <f t="shared" si="31"/>
        <v>0</v>
      </c>
      <c r="O29" s="129">
        <f t="shared" si="31"/>
        <v>0</v>
      </c>
      <c r="P29" s="61">
        <f t="shared" si="32"/>
        <v>0</v>
      </c>
      <c r="Q29" s="46">
        <f>'[2]BOI#7'!$H138</f>
        <v>0</v>
      </c>
      <c r="R29" s="46"/>
      <c r="S29" s="47">
        <f t="shared" si="33"/>
        <v>0</v>
      </c>
      <c r="T29" s="46">
        <f>'[2]BOI#7'!$I138</f>
        <v>0</v>
      </c>
      <c r="U29" s="46"/>
      <c r="V29" s="47">
        <f t="shared" si="34"/>
        <v>0</v>
      </c>
      <c r="W29" s="46">
        <f>'[2]BOI#7'!$J138</f>
        <v>0</v>
      </c>
      <c r="X29" s="46"/>
      <c r="Y29" s="48">
        <f t="shared" si="35"/>
        <v>0</v>
      </c>
      <c r="Z29" s="190">
        <f t="shared" si="36"/>
        <v>0</v>
      </c>
      <c r="AA29" s="200">
        <f t="shared" si="36"/>
        <v>0</v>
      </c>
      <c r="AB29" s="61">
        <f t="shared" si="37"/>
        <v>0</v>
      </c>
      <c r="AC29" s="204">
        <f t="shared" si="38"/>
        <v>0</v>
      </c>
      <c r="AD29" s="133">
        <f t="shared" si="38"/>
        <v>0</v>
      </c>
      <c r="AE29" s="311">
        <f t="shared" si="39"/>
        <v>0</v>
      </c>
      <c r="AF29" s="297">
        <f>'[2]BOI#7'!$L138</f>
        <v>0</v>
      </c>
      <c r="AG29" s="46"/>
      <c r="AH29" s="50">
        <f t="shared" si="13"/>
        <v>0</v>
      </c>
      <c r="AI29" s="46">
        <f>'[2]BOI#7'!$M138</f>
        <v>0</v>
      </c>
      <c r="AJ29" s="46"/>
      <c r="AK29" s="50">
        <f t="shared" si="14"/>
        <v>0</v>
      </c>
      <c r="AL29" s="46">
        <f>'[2]BOI#7'!$N138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'[2]BOI#7'!$P138</f>
        <v>0</v>
      </c>
      <c r="AS29" s="46"/>
      <c r="AT29" s="47">
        <f t="shared" si="18"/>
        <v>0</v>
      </c>
      <c r="AU29" s="46">
        <f>'[2]BOI#7'!$Q138</f>
        <v>0</v>
      </c>
      <c r="AV29" s="46"/>
      <c r="AW29" s="47">
        <f t="shared" si="19"/>
        <v>0</v>
      </c>
      <c r="AX29" s="46">
        <f>'[2]BOI#7'!$R138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1"/>
        <v>0</v>
      </c>
      <c r="BC29" s="222">
        <f t="shared" si="22"/>
        <v>0</v>
      </c>
      <c r="BD29" s="204">
        <f t="shared" si="23"/>
        <v>0</v>
      </c>
      <c r="BE29" s="217">
        <f t="shared" si="24"/>
        <v>0</v>
      </c>
      <c r="BF29" s="225">
        <f t="shared" si="25"/>
        <v>0</v>
      </c>
      <c r="BG29" s="204">
        <f t="shared" si="26"/>
        <v>0</v>
      </c>
      <c r="BH29" s="133">
        <f t="shared" si="26"/>
        <v>0</v>
      </c>
      <c r="BI29" s="225">
        <f t="shared" si="27"/>
        <v>0</v>
      </c>
      <c r="BJ29" s="290"/>
      <c r="BK29" s="45">
        <f>VLOOKUP($B29,Test!$A$69:$I$122,5,0)</f>
        <v>0</v>
      </c>
    </row>
    <row r="30" spans="1:63" s="34" customFormat="1" ht="30" customHeight="1">
      <c r="A30" s="31">
        <f t="shared" si="40"/>
        <v>24</v>
      </c>
      <c r="B30" s="87">
        <v>51407</v>
      </c>
      <c r="C30" s="281" t="s">
        <v>20</v>
      </c>
      <c r="D30" s="36" t="s">
        <v>61</v>
      </c>
      <c r="E30" s="46">
        <f>'[2]BOI#7'!$D139</f>
        <v>0</v>
      </c>
      <c r="F30" s="46"/>
      <c r="G30" s="47">
        <f t="shared" si="28"/>
        <v>0</v>
      </c>
      <c r="H30" s="46">
        <f>'[2]BOI#7'!$E139</f>
        <v>0</v>
      </c>
      <c r="I30" s="46"/>
      <c r="J30" s="47">
        <f t="shared" si="29"/>
        <v>0</v>
      </c>
      <c r="K30" s="46">
        <f>'[2]BOI#7'!$F139</f>
        <v>0</v>
      </c>
      <c r="L30" s="46"/>
      <c r="M30" s="48">
        <f t="shared" si="30"/>
        <v>0</v>
      </c>
      <c r="N30" s="190">
        <f t="shared" si="31"/>
        <v>0</v>
      </c>
      <c r="O30" s="129">
        <f t="shared" si="31"/>
        <v>0</v>
      </c>
      <c r="P30" s="61">
        <f t="shared" si="32"/>
        <v>0</v>
      </c>
      <c r="Q30" s="46">
        <f>'[2]BOI#7'!$H139</f>
        <v>0</v>
      </c>
      <c r="R30" s="46"/>
      <c r="S30" s="47">
        <f t="shared" si="33"/>
        <v>0</v>
      </c>
      <c r="T30" s="46">
        <f>'[2]BOI#7'!$I139</f>
        <v>0</v>
      </c>
      <c r="U30" s="46"/>
      <c r="V30" s="47">
        <f t="shared" si="34"/>
        <v>0</v>
      </c>
      <c r="W30" s="46">
        <f>'[2]BOI#7'!$J139</f>
        <v>0</v>
      </c>
      <c r="X30" s="46"/>
      <c r="Y30" s="48">
        <f t="shared" si="35"/>
        <v>0</v>
      </c>
      <c r="Z30" s="190">
        <f t="shared" si="36"/>
        <v>0</v>
      </c>
      <c r="AA30" s="200">
        <f t="shared" si="36"/>
        <v>0</v>
      </c>
      <c r="AB30" s="61">
        <f t="shared" si="37"/>
        <v>0</v>
      </c>
      <c r="AC30" s="204">
        <f t="shared" si="38"/>
        <v>0</v>
      </c>
      <c r="AD30" s="133">
        <f t="shared" si="38"/>
        <v>0</v>
      </c>
      <c r="AE30" s="311">
        <f t="shared" si="39"/>
        <v>0</v>
      </c>
      <c r="AF30" s="297">
        <f>'[2]BOI#7'!$L139</f>
        <v>0</v>
      </c>
      <c r="AG30" s="46"/>
      <c r="AH30" s="50">
        <f t="shared" si="13"/>
        <v>0</v>
      </c>
      <c r="AI30" s="46">
        <f>'[2]BOI#7'!$M139</f>
        <v>0</v>
      </c>
      <c r="AJ30" s="46"/>
      <c r="AK30" s="50">
        <f t="shared" si="14"/>
        <v>0</v>
      </c>
      <c r="AL30" s="46">
        <f>'[2]BOI#7'!$N139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'[2]BOI#7'!$P139</f>
        <v>0</v>
      </c>
      <c r="AS30" s="46"/>
      <c r="AT30" s="47">
        <f t="shared" si="18"/>
        <v>0</v>
      </c>
      <c r="AU30" s="46">
        <f>'[2]BOI#7'!$Q139</f>
        <v>0</v>
      </c>
      <c r="AV30" s="46"/>
      <c r="AW30" s="47">
        <f t="shared" si="19"/>
        <v>0</v>
      </c>
      <c r="AX30" s="46">
        <f>'[2]BOI#7'!$R139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1"/>
        <v>0</v>
      </c>
      <c r="BC30" s="222">
        <f t="shared" si="22"/>
        <v>0</v>
      </c>
      <c r="BD30" s="204">
        <f t="shared" si="23"/>
        <v>0</v>
      </c>
      <c r="BE30" s="217">
        <f t="shared" si="24"/>
        <v>0</v>
      </c>
      <c r="BF30" s="225">
        <f t="shared" si="25"/>
        <v>0</v>
      </c>
      <c r="BG30" s="204">
        <f t="shared" si="26"/>
        <v>0</v>
      </c>
      <c r="BH30" s="133">
        <f t="shared" si="26"/>
        <v>0</v>
      </c>
      <c r="BI30" s="225">
        <f t="shared" si="27"/>
        <v>0</v>
      </c>
      <c r="BJ30" s="290"/>
      <c r="BK30" s="45">
        <f>VLOOKUP($B30,Test!$A$69:$I$122,5,0)</f>
        <v>0</v>
      </c>
    </row>
    <row r="31" spans="1:63" s="34" customFormat="1" ht="30" customHeight="1">
      <c r="A31" s="31">
        <f t="shared" si="40"/>
        <v>25</v>
      </c>
      <c r="B31" s="87">
        <v>51408</v>
      </c>
      <c r="C31" s="281" t="s">
        <v>237</v>
      </c>
      <c r="D31" s="36" t="s">
        <v>62</v>
      </c>
      <c r="E31" s="46">
        <f>'[2]BOI#7'!$D140</f>
        <v>19038.25</v>
      </c>
      <c r="F31" s="46">
        <v>16581.52</v>
      </c>
      <c r="G31" s="47">
        <f t="shared" si="28"/>
        <v>2456.7299999999996</v>
      </c>
      <c r="H31" s="46">
        <f>'[2]BOI#7'!$E140</f>
        <v>24499.25</v>
      </c>
      <c r="I31" s="46">
        <v>22773.06</v>
      </c>
      <c r="J31" s="47">
        <f t="shared" si="29"/>
        <v>1726.1899999999987</v>
      </c>
      <c r="K31" s="46">
        <f>'[2]BOI#7'!$F140</f>
        <v>33208.25</v>
      </c>
      <c r="L31" s="46">
        <v>18507.52</v>
      </c>
      <c r="M31" s="48">
        <f t="shared" si="30"/>
        <v>14700.73</v>
      </c>
      <c r="N31" s="190">
        <f t="shared" si="31"/>
        <v>76745.75</v>
      </c>
      <c r="O31" s="129">
        <f t="shared" si="31"/>
        <v>57862.100000000006</v>
      </c>
      <c r="P31" s="61">
        <f t="shared" si="32"/>
        <v>18883.649999999994</v>
      </c>
      <c r="Q31" s="46">
        <f>'[2]BOI#7'!$H140</f>
        <v>34021.25</v>
      </c>
      <c r="R31" s="46">
        <v>21843.21</v>
      </c>
      <c r="S31" s="47">
        <f t="shared" si="33"/>
        <v>12178.04</v>
      </c>
      <c r="T31" s="46">
        <f>'[2]BOI#7'!$I140</f>
        <v>34021.25</v>
      </c>
      <c r="U31" s="46"/>
      <c r="V31" s="47">
        <f t="shared" si="34"/>
        <v>34021.25</v>
      </c>
      <c r="W31" s="46">
        <f>'[2]BOI#7'!$J140</f>
        <v>28652.25</v>
      </c>
      <c r="X31" s="46"/>
      <c r="Y31" s="48">
        <f t="shared" si="35"/>
        <v>28652.25</v>
      </c>
      <c r="Z31" s="190">
        <f t="shared" si="36"/>
        <v>96694.75</v>
      </c>
      <c r="AA31" s="200">
        <f t="shared" si="36"/>
        <v>21843.21</v>
      </c>
      <c r="AB31" s="61">
        <f t="shared" si="37"/>
        <v>74851.540000000008</v>
      </c>
      <c r="AC31" s="204">
        <f t="shared" si="38"/>
        <v>173440.5</v>
      </c>
      <c r="AD31" s="133">
        <f t="shared" si="38"/>
        <v>79705.31</v>
      </c>
      <c r="AE31" s="311">
        <f t="shared" si="39"/>
        <v>93735.19</v>
      </c>
      <c r="AF31" s="297">
        <f>'[2]BOI#7'!$L140</f>
        <v>34651.25</v>
      </c>
      <c r="AG31" s="46"/>
      <c r="AH31" s="50">
        <f t="shared" si="13"/>
        <v>34651.25</v>
      </c>
      <c r="AI31" s="46">
        <f>'[2]BOI#7'!$M140</f>
        <v>34538.25</v>
      </c>
      <c r="AJ31" s="46"/>
      <c r="AK31" s="50">
        <f t="shared" si="14"/>
        <v>34538.25</v>
      </c>
      <c r="AL31" s="46">
        <f>'[2]BOI#7'!$N140</f>
        <v>31198.25</v>
      </c>
      <c r="AM31" s="46"/>
      <c r="AN31" s="48">
        <f t="shared" si="15"/>
        <v>31198.25</v>
      </c>
      <c r="AO31" s="190">
        <f t="shared" si="16"/>
        <v>100387.75</v>
      </c>
      <c r="AP31" s="129">
        <f t="shared" si="16"/>
        <v>0</v>
      </c>
      <c r="AQ31" s="61">
        <f t="shared" si="17"/>
        <v>100387.75</v>
      </c>
      <c r="AR31" s="46">
        <f>'[2]BOI#7'!$P140</f>
        <v>35823.25</v>
      </c>
      <c r="AS31" s="46"/>
      <c r="AT31" s="47">
        <f t="shared" si="18"/>
        <v>35823.25</v>
      </c>
      <c r="AU31" s="46">
        <f>'[2]BOI#7'!$Q140</f>
        <v>35823.25</v>
      </c>
      <c r="AV31" s="46"/>
      <c r="AW31" s="47">
        <f t="shared" si="19"/>
        <v>35823.25</v>
      </c>
      <c r="AX31" s="46">
        <f>'[2]BOI#7'!$R140</f>
        <v>33317.25</v>
      </c>
      <c r="AY31" s="46"/>
      <c r="AZ31" s="50">
        <f t="shared" si="20"/>
        <v>33317.25</v>
      </c>
      <c r="BA31" s="190">
        <f t="shared" si="21"/>
        <v>104963.75</v>
      </c>
      <c r="BB31" s="200">
        <f t="shared" si="21"/>
        <v>0</v>
      </c>
      <c r="BC31" s="222">
        <f t="shared" si="22"/>
        <v>104963.75</v>
      </c>
      <c r="BD31" s="204">
        <f t="shared" si="23"/>
        <v>205351.5</v>
      </c>
      <c r="BE31" s="217">
        <f t="shared" si="24"/>
        <v>0</v>
      </c>
      <c r="BF31" s="225">
        <f t="shared" si="25"/>
        <v>205351.5</v>
      </c>
      <c r="BG31" s="204">
        <f t="shared" si="26"/>
        <v>378792</v>
      </c>
      <c r="BH31" s="133">
        <f t="shared" si="26"/>
        <v>79705.31</v>
      </c>
      <c r="BI31" s="225">
        <f t="shared" si="27"/>
        <v>299086.69</v>
      </c>
      <c r="BJ31" s="290"/>
      <c r="BK31" s="45">
        <f>VLOOKUP($B31,Test!$A$69:$I$122,5,0)</f>
        <v>36364.089999999997</v>
      </c>
    </row>
    <row r="32" spans="1:63" s="34" customFormat="1" ht="30" customHeight="1">
      <c r="A32" s="31">
        <f t="shared" si="40"/>
        <v>26</v>
      </c>
      <c r="B32" s="87">
        <v>51409</v>
      </c>
      <c r="C32" s="281" t="s">
        <v>22</v>
      </c>
      <c r="D32" s="36" t="s">
        <v>63</v>
      </c>
      <c r="E32" s="46">
        <f>'[2]BOI#7'!$D141</f>
        <v>544844.15</v>
      </c>
      <c r="F32" s="46">
        <v>610960.47</v>
      </c>
      <c r="G32" s="47">
        <f t="shared" si="28"/>
        <v>-66116.319999999949</v>
      </c>
      <c r="H32" s="46">
        <f>'[2]BOI#7'!$E141</f>
        <v>650715.96</v>
      </c>
      <c r="I32" s="46">
        <v>638058.87</v>
      </c>
      <c r="J32" s="47">
        <f t="shared" si="29"/>
        <v>12657.089999999967</v>
      </c>
      <c r="K32" s="46">
        <f>'[2]BOI#7'!$F141</f>
        <v>713785.03</v>
      </c>
      <c r="L32" s="46">
        <v>627273.18999999994</v>
      </c>
      <c r="M32" s="48">
        <f t="shared" si="30"/>
        <v>86511.840000000084</v>
      </c>
      <c r="N32" s="190">
        <f t="shared" si="31"/>
        <v>1909345.14</v>
      </c>
      <c r="O32" s="129">
        <f t="shared" si="31"/>
        <v>1876292.5299999998</v>
      </c>
      <c r="P32" s="61">
        <f t="shared" si="32"/>
        <v>33052.610000000102</v>
      </c>
      <c r="Q32" s="46">
        <f>'[2]BOI#7'!$H141</f>
        <v>789843.69</v>
      </c>
      <c r="R32" s="46">
        <v>342072.62</v>
      </c>
      <c r="S32" s="47">
        <f t="shared" si="33"/>
        <v>447771.06999999995</v>
      </c>
      <c r="T32" s="46">
        <f>'[2]BOI#7'!$I141</f>
        <v>752357.21</v>
      </c>
      <c r="U32" s="46"/>
      <c r="V32" s="47">
        <f t="shared" si="34"/>
        <v>752357.21</v>
      </c>
      <c r="W32" s="46">
        <f>'[2]BOI#7'!$J141</f>
        <v>781364.89</v>
      </c>
      <c r="X32" s="46"/>
      <c r="Y32" s="48">
        <f t="shared" si="35"/>
        <v>781364.89</v>
      </c>
      <c r="Z32" s="190">
        <f t="shared" si="36"/>
        <v>2323565.79</v>
      </c>
      <c r="AA32" s="200">
        <f t="shared" si="36"/>
        <v>342072.62</v>
      </c>
      <c r="AB32" s="61">
        <f t="shared" si="37"/>
        <v>1981493.17</v>
      </c>
      <c r="AC32" s="204">
        <f t="shared" si="38"/>
        <v>4232910.93</v>
      </c>
      <c r="AD32" s="133">
        <f t="shared" si="38"/>
        <v>2218365.15</v>
      </c>
      <c r="AE32" s="311">
        <f t="shared" si="39"/>
        <v>2014545.7799999998</v>
      </c>
      <c r="AF32" s="297">
        <f>'[2]BOI#7'!$L141</f>
        <v>678686.96</v>
      </c>
      <c r="AG32" s="46"/>
      <c r="AH32" s="50">
        <f t="shared" si="13"/>
        <v>678686.96</v>
      </c>
      <c r="AI32" s="46">
        <f>'[2]BOI#7'!$M141</f>
        <v>758578.26</v>
      </c>
      <c r="AJ32" s="46"/>
      <c r="AK32" s="50">
        <f t="shared" si="14"/>
        <v>758578.26</v>
      </c>
      <c r="AL32" s="46">
        <f>'[2]BOI#7'!$N141</f>
        <v>786213.9</v>
      </c>
      <c r="AM32" s="46"/>
      <c r="AN32" s="48">
        <f t="shared" si="15"/>
        <v>786213.9</v>
      </c>
      <c r="AO32" s="190">
        <f t="shared" si="16"/>
        <v>2223479.12</v>
      </c>
      <c r="AP32" s="129">
        <f t="shared" si="16"/>
        <v>0</v>
      </c>
      <c r="AQ32" s="61">
        <f t="shared" si="17"/>
        <v>2223479.12</v>
      </c>
      <c r="AR32" s="46">
        <f>'[2]BOI#7'!$P141</f>
        <v>774115.51</v>
      </c>
      <c r="AS32" s="46"/>
      <c r="AT32" s="47">
        <f t="shared" si="18"/>
        <v>774115.51</v>
      </c>
      <c r="AU32" s="46">
        <f>'[2]BOI#7'!$Q141</f>
        <v>731880</v>
      </c>
      <c r="AV32" s="46"/>
      <c r="AW32" s="47">
        <f t="shared" si="19"/>
        <v>731880</v>
      </c>
      <c r="AX32" s="46">
        <f>'[2]BOI#7'!$R141</f>
        <v>638226.4</v>
      </c>
      <c r="AY32" s="46"/>
      <c r="AZ32" s="50">
        <f t="shared" si="20"/>
        <v>638226.4</v>
      </c>
      <c r="BA32" s="190">
        <f t="shared" si="21"/>
        <v>2144221.91</v>
      </c>
      <c r="BB32" s="200">
        <f t="shared" si="21"/>
        <v>0</v>
      </c>
      <c r="BC32" s="222">
        <f t="shared" si="22"/>
        <v>2144221.91</v>
      </c>
      <c r="BD32" s="204">
        <f t="shared" si="23"/>
        <v>4367701.03</v>
      </c>
      <c r="BE32" s="217">
        <f t="shared" si="24"/>
        <v>0</v>
      </c>
      <c r="BF32" s="225">
        <f t="shared" si="25"/>
        <v>4367701.03</v>
      </c>
      <c r="BG32" s="204">
        <f t="shared" si="26"/>
        <v>8600611.9600000009</v>
      </c>
      <c r="BH32" s="133">
        <f t="shared" si="26"/>
        <v>2218365.15</v>
      </c>
      <c r="BI32" s="225">
        <f t="shared" si="27"/>
        <v>6382246.8100000005</v>
      </c>
      <c r="BJ32" s="290"/>
      <c r="BK32" s="45">
        <f>VLOOKUP($B32,Test!$A$69:$I$122,5,0)</f>
        <v>1027341.41</v>
      </c>
    </row>
    <row r="33" spans="1:63" s="34" customFormat="1" ht="30" customHeight="1">
      <c r="A33" s="31">
        <f t="shared" si="40"/>
        <v>27</v>
      </c>
      <c r="B33" s="87">
        <v>51499</v>
      </c>
      <c r="C33" s="281" t="s">
        <v>23</v>
      </c>
      <c r="D33" s="36" t="s">
        <v>64</v>
      </c>
      <c r="E33" s="46">
        <f>'[2]BOI#7'!$D142</f>
        <v>0</v>
      </c>
      <c r="F33" s="46"/>
      <c r="G33" s="47">
        <f t="shared" si="28"/>
        <v>0</v>
      </c>
      <c r="H33" s="46">
        <f>'[2]BOI#7'!$E142</f>
        <v>0</v>
      </c>
      <c r="I33" s="46"/>
      <c r="J33" s="47">
        <f t="shared" si="29"/>
        <v>0</v>
      </c>
      <c r="K33" s="46">
        <f>'[2]BOI#7'!$F142</f>
        <v>0</v>
      </c>
      <c r="L33" s="46"/>
      <c r="M33" s="48">
        <f t="shared" si="30"/>
        <v>0</v>
      </c>
      <c r="N33" s="190">
        <f t="shared" si="31"/>
        <v>0</v>
      </c>
      <c r="O33" s="129">
        <f t="shared" si="31"/>
        <v>0</v>
      </c>
      <c r="P33" s="61">
        <f t="shared" si="32"/>
        <v>0</v>
      </c>
      <c r="Q33" s="46">
        <f>'[2]BOI#7'!$H142</f>
        <v>0</v>
      </c>
      <c r="R33" s="46"/>
      <c r="S33" s="47">
        <f t="shared" si="33"/>
        <v>0</v>
      </c>
      <c r="T33" s="46">
        <f>'[2]BOI#7'!$I142</f>
        <v>0</v>
      </c>
      <c r="U33" s="46"/>
      <c r="V33" s="47">
        <f t="shared" si="34"/>
        <v>0</v>
      </c>
      <c r="W33" s="46">
        <f>'[2]BOI#7'!$J142</f>
        <v>0</v>
      </c>
      <c r="X33" s="46"/>
      <c r="Y33" s="48">
        <f t="shared" si="35"/>
        <v>0</v>
      </c>
      <c r="Z33" s="190">
        <f t="shared" si="36"/>
        <v>0</v>
      </c>
      <c r="AA33" s="200">
        <f t="shared" si="36"/>
        <v>0</v>
      </c>
      <c r="AB33" s="61">
        <f t="shared" si="37"/>
        <v>0</v>
      </c>
      <c r="AC33" s="204">
        <f t="shared" si="38"/>
        <v>0</v>
      </c>
      <c r="AD33" s="133">
        <f t="shared" si="38"/>
        <v>0</v>
      </c>
      <c r="AE33" s="311">
        <f t="shared" si="39"/>
        <v>0</v>
      </c>
      <c r="AF33" s="297">
        <f>'[2]BOI#7'!$L142</f>
        <v>0</v>
      </c>
      <c r="AG33" s="46"/>
      <c r="AH33" s="50">
        <f t="shared" si="13"/>
        <v>0</v>
      </c>
      <c r="AI33" s="46">
        <f>'[2]BOI#7'!$M142</f>
        <v>0</v>
      </c>
      <c r="AJ33" s="46"/>
      <c r="AK33" s="50">
        <f t="shared" si="14"/>
        <v>0</v>
      </c>
      <c r="AL33" s="46">
        <f>'[2]BOI#7'!$N142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'[2]BOI#7'!$P142</f>
        <v>0</v>
      </c>
      <c r="AS33" s="46"/>
      <c r="AT33" s="47">
        <f t="shared" si="18"/>
        <v>0</v>
      </c>
      <c r="AU33" s="46">
        <f>'[2]BOI#7'!$Q142</f>
        <v>0</v>
      </c>
      <c r="AV33" s="46"/>
      <c r="AW33" s="47">
        <f t="shared" si="19"/>
        <v>0</v>
      </c>
      <c r="AX33" s="46">
        <f>'[2]BOI#7'!$R142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1"/>
        <v>0</v>
      </c>
      <c r="BC33" s="222">
        <f t="shared" si="22"/>
        <v>0</v>
      </c>
      <c r="BD33" s="204">
        <f t="shared" si="23"/>
        <v>0</v>
      </c>
      <c r="BE33" s="217">
        <f t="shared" si="24"/>
        <v>0</v>
      </c>
      <c r="BF33" s="225">
        <f t="shared" si="25"/>
        <v>0</v>
      </c>
      <c r="BG33" s="204">
        <f t="shared" si="26"/>
        <v>0</v>
      </c>
      <c r="BH33" s="133">
        <f t="shared" si="26"/>
        <v>0</v>
      </c>
      <c r="BI33" s="225">
        <f t="shared" si="27"/>
        <v>0</v>
      </c>
      <c r="BJ33" s="290"/>
      <c r="BK33" s="45">
        <f>VLOOKUP($B33,Test!$A$69:$I$122,5,0)</f>
        <v>0</v>
      </c>
    </row>
    <row r="34" spans="1:63" s="34" customFormat="1" ht="30" customHeight="1">
      <c r="A34" s="31">
        <f t="shared" si="40"/>
        <v>28</v>
      </c>
      <c r="B34" s="87">
        <v>51601</v>
      </c>
      <c r="C34" s="281" t="s">
        <v>24</v>
      </c>
      <c r="D34" s="36" t="s">
        <v>65</v>
      </c>
      <c r="E34" s="46">
        <f>'[2]BOI#7'!$D143</f>
        <v>0</v>
      </c>
      <c r="F34" s="46"/>
      <c r="G34" s="47">
        <f t="shared" si="28"/>
        <v>0</v>
      </c>
      <c r="H34" s="46">
        <f>'[2]BOI#7'!$E143</f>
        <v>0</v>
      </c>
      <c r="I34" s="46"/>
      <c r="J34" s="47">
        <f t="shared" si="29"/>
        <v>0</v>
      </c>
      <c r="K34" s="46">
        <f>'[2]BOI#7'!$F143</f>
        <v>0</v>
      </c>
      <c r="L34" s="46"/>
      <c r="M34" s="48">
        <f t="shared" si="30"/>
        <v>0</v>
      </c>
      <c r="N34" s="190">
        <f t="shared" si="31"/>
        <v>0</v>
      </c>
      <c r="O34" s="129">
        <f t="shared" si="31"/>
        <v>0</v>
      </c>
      <c r="P34" s="61">
        <f t="shared" si="32"/>
        <v>0</v>
      </c>
      <c r="Q34" s="46">
        <f>'[2]BOI#7'!$H143</f>
        <v>0</v>
      </c>
      <c r="R34" s="46"/>
      <c r="S34" s="47">
        <f t="shared" si="33"/>
        <v>0</v>
      </c>
      <c r="T34" s="46">
        <f>'[2]BOI#7'!$I143</f>
        <v>0</v>
      </c>
      <c r="U34" s="46"/>
      <c r="V34" s="47">
        <f t="shared" si="34"/>
        <v>0</v>
      </c>
      <c r="W34" s="46">
        <f>'[2]BOI#7'!$J143</f>
        <v>0</v>
      </c>
      <c r="X34" s="46"/>
      <c r="Y34" s="48">
        <f t="shared" si="35"/>
        <v>0</v>
      </c>
      <c r="Z34" s="190">
        <f t="shared" si="36"/>
        <v>0</v>
      </c>
      <c r="AA34" s="200">
        <f t="shared" si="36"/>
        <v>0</v>
      </c>
      <c r="AB34" s="61">
        <f t="shared" si="37"/>
        <v>0</v>
      </c>
      <c r="AC34" s="204">
        <f t="shared" si="38"/>
        <v>0</v>
      </c>
      <c r="AD34" s="133">
        <f t="shared" si="38"/>
        <v>0</v>
      </c>
      <c r="AE34" s="311">
        <f t="shared" si="39"/>
        <v>0</v>
      </c>
      <c r="AF34" s="297">
        <f>'[2]BOI#7'!$L143</f>
        <v>0</v>
      </c>
      <c r="AG34" s="46"/>
      <c r="AH34" s="50">
        <f t="shared" si="13"/>
        <v>0</v>
      </c>
      <c r="AI34" s="46">
        <f>'[2]BOI#7'!$M143</f>
        <v>0</v>
      </c>
      <c r="AJ34" s="46"/>
      <c r="AK34" s="50">
        <f t="shared" si="14"/>
        <v>0</v>
      </c>
      <c r="AL34" s="46">
        <f>'[2]BOI#7'!$N143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'[2]BOI#7'!$P143</f>
        <v>0</v>
      </c>
      <c r="AS34" s="46"/>
      <c r="AT34" s="47">
        <f t="shared" si="18"/>
        <v>0</v>
      </c>
      <c r="AU34" s="46">
        <f>'[2]BOI#7'!$Q143</f>
        <v>0</v>
      </c>
      <c r="AV34" s="46"/>
      <c r="AW34" s="47">
        <f t="shared" si="19"/>
        <v>0</v>
      </c>
      <c r="AX34" s="46">
        <f>'[2]BOI#7'!$R143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1"/>
        <v>0</v>
      </c>
      <c r="BC34" s="222">
        <f t="shared" si="22"/>
        <v>0</v>
      </c>
      <c r="BD34" s="204">
        <f t="shared" si="23"/>
        <v>0</v>
      </c>
      <c r="BE34" s="217">
        <f t="shared" si="24"/>
        <v>0</v>
      </c>
      <c r="BF34" s="225">
        <f t="shared" si="25"/>
        <v>0</v>
      </c>
      <c r="BG34" s="204">
        <f t="shared" si="26"/>
        <v>0</v>
      </c>
      <c r="BH34" s="133">
        <f t="shared" si="26"/>
        <v>0</v>
      </c>
      <c r="BI34" s="225">
        <f t="shared" si="27"/>
        <v>0</v>
      </c>
      <c r="BJ34" s="290"/>
      <c r="BK34" s="45">
        <f>VLOOKUP($B34,Test!$A$69:$I$122,5,0)</f>
        <v>0</v>
      </c>
    </row>
    <row r="35" spans="1:63" s="34" customFormat="1" ht="30" customHeight="1">
      <c r="A35" s="31">
        <f t="shared" si="40"/>
        <v>29</v>
      </c>
      <c r="B35" s="87">
        <v>51602</v>
      </c>
      <c r="C35" s="281" t="s">
        <v>25</v>
      </c>
      <c r="D35" s="36" t="s">
        <v>66</v>
      </c>
      <c r="E35" s="46">
        <f>'[2]BOI#7'!$D144</f>
        <v>0</v>
      </c>
      <c r="F35" s="46"/>
      <c r="G35" s="47">
        <f t="shared" si="28"/>
        <v>0</v>
      </c>
      <c r="H35" s="46">
        <f>'[2]BOI#7'!$E144</f>
        <v>0</v>
      </c>
      <c r="I35" s="46"/>
      <c r="J35" s="47">
        <f t="shared" si="29"/>
        <v>0</v>
      </c>
      <c r="K35" s="46">
        <f>'[2]BOI#7'!$F144</f>
        <v>0</v>
      </c>
      <c r="L35" s="46"/>
      <c r="M35" s="48">
        <f t="shared" si="30"/>
        <v>0</v>
      </c>
      <c r="N35" s="190">
        <f t="shared" si="31"/>
        <v>0</v>
      </c>
      <c r="O35" s="129">
        <f t="shared" si="31"/>
        <v>0</v>
      </c>
      <c r="P35" s="61">
        <f t="shared" si="32"/>
        <v>0</v>
      </c>
      <c r="Q35" s="46">
        <f>'[2]BOI#7'!$H144</f>
        <v>0</v>
      </c>
      <c r="R35" s="46"/>
      <c r="S35" s="47">
        <f t="shared" si="33"/>
        <v>0</v>
      </c>
      <c r="T35" s="46">
        <f>'[2]BOI#7'!$I144</f>
        <v>0</v>
      </c>
      <c r="U35" s="46"/>
      <c r="V35" s="47">
        <f t="shared" si="34"/>
        <v>0</v>
      </c>
      <c r="W35" s="46">
        <f>'[2]BOI#7'!$J144</f>
        <v>0</v>
      </c>
      <c r="X35" s="46"/>
      <c r="Y35" s="48">
        <f t="shared" si="35"/>
        <v>0</v>
      </c>
      <c r="Z35" s="190">
        <f t="shared" si="36"/>
        <v>0</v>
      </c>
      <c r="AA35" s="200">
        <f t="shared" si="36"/>
        <v>0</v>
      </c>
      <c r="AB35" s="61">
        <f t="shared" si="37"/>
        <v>0</v>
      </c>
      <c r="AC35" s="204">
        <f t="shared" si="38"/>
        <v>0</v>
      </c>
      <c r="AD35" s="133">
        <f t="shared" si="38"/>
        <v>0</v>
      </c>
      <c r="AE35" s="311">
        <f t="shared" si="39"/>
        <v>0</v>
      </c>
      <c r="AF35" s="297">
        <f>'[2]BOI#7'!$L144</f>
        <v>0</v>
      </c>
      <c r="AG35" s="46"/>
      <c r="AH35" s="50">
        <f t="shared" si="13"/>
        <v>0</v>
      </c>
      <c r="AI35" s="46">
        <f>'[2]BOI#7'!$M144</f>
        <v>0</v>
      </c>
      <c r="AJ35" s="46"/>
      <c r="AK35" s="50">
        <f t="shared" si="14"/>
        <v>0</v>
      </c>
      <c r="AL35" s="46">
        <f>'[2]BOI#7'!$N144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'[2]BOI#7'!$P144</f>
        <v>0</v>
      </c>
      <c r="AS35" s="46"/>
      <c r="AT35" s="47">
        <f t="shared" si="18"/>
        <v>0</v>
      </c>
      <c r="AU35" s="46">
        <f>'[2]BOI#7'!$Q144</f>
        <v>0</v>
      </c>
      <c r="AV35" s="46"/>
      <c r="AW35" s="47">
        <f t="shared" si="19"/>
        <v>0</v>
      </c>
      <c r="AX35" s="46">
        <f>'[2]BOI#7'!$R144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1"/>
        <v>0</v>
      </c>
      <c r="BC35" s="222">
        <f t="shared" si="22"/>
        <v>0</v>
      </c>
      <c r="BD35" s="204">
        <f t="shared" si="23"/>
        <v>0</v>
      </c>
      <c r="BE35" s="217">
        <f t="shared" si="24"/>
        <v>0</v>
      </c>
      <c r="BF35" s="225">
        <f t="shared" si="25"/>
        <v>0</v>
      </c>
      <c r="BG35" s="204">
        <f t="shared" si="26"/>
        <v>0</v>
      </c>
      <c r="BH35" s="133">
        <f t="shared" si="26"/>
        <v>0</v>
      </c>
      <c r="BI35" s="225">
        <f t="shared" si="27"/>
        <v>0</v>
      </c>
      <c r="BJ35" s="290"/>
      <c r="BK35" s="45">
        <f>VLOOKUP($B35,Test!$A$69:$I$122,5,0)</f>
        <v>0</v>
      </c>
    </row>
    <row r="36" spans="1:63" s="34" customFormat="1" ht="30" customHeight="1">
      <c r="A36" s="31">
        <f t="shared" si="40"/>
        <v>30</v>
      </c>
      <c r="B36" s="87">
        <v>51603</v>
      </c>
      <c r="C36" s="281" t="s">
        <v>26</v>
      </c>
      <c r="D36" s="36" t="s">
        <v>83</v>
      </c>
      <c r="E36" s="46">
        <f>'[2]BOI#7'!$D145</f>
        <v>0</v>
      </c>
      <c r="F36" s="46"/>
      <c r="G36" s="47">
        <f t="shared" si="28"/>
        <v>0</v>
      </c>
      <c r="H36" s="46">
        <f>'[2]BOI#7'!$E145</f>
        <v>0</v>
      </c>
      <c r="I36" s="46"/>
      <c r="J36" s="47">
        <f t="shared" si="29"/>
        <v>0</v>
      </c>
      <c r="K36" s="46">
        <f>'[2]BOI#7'!$F145</f>
        <v>0</v>
      </c>
      <c r="L36" s="46"/>
      <c r="M36" s="48">
        <f t="shared" si="30"/>
        <v>0</v>
      </c>
      <c r="N36" s="190">
        <f t="shared" si="31"/>
        <v>0</v>
      </c>
      <c r="O36" s="129">
        <f t="shared" si="31"/>
        <v>0</v>
      </c>
      <c r="P36" s="61">
        <f t="shared" si="32"/>
        <v>0</v>
      </c>
      <c r="Q36" s="46">
        <f>'[2]BOI#7'!$H145</f>
        <v>0</v>
      </c>
      <c r="R36" s="46"/>
      <c r="S36" s="47">
        <f t="shared" si="33"/>
        <v>0</v>
      </c>
      <c r="T36" s="46">
        <f>'[2]BOI#7'!$I145</f>
        <v>0</v>
      </c>
      <c r="U36" s="46"/>
      <c r="V36" s="47">
        <f t="shared" si="34"/>
        <v>0</v>
      </c>
      <c r="W36" s="46">
        <f>'[2]BOI#7'!$J145</f>
        <v>0</v>
      </c>
      <c r="X36" s="46"/>
      <c r="Y36" s="48">
        <f t="shared" si="35"/>
        <v>0</v>
      </c>
      <c r="Z36" s="190">
        <f t="shared" si="36"/>
        <v>0</v>
      </c>
      <c r="AA36" s="200">
        <f t="shared" si="36"/>
        <v>0</v>
      </c>
      <c r="AB36" s="61">
        <f t="shared" si="37"/>
        <v>0</v>
      </c>
      <c r="AC36" s="204">
        <f t="shared" si="38"/>
        <v>0</v>
      </c>
      <c r="AD36" s="133">
        <f t="shared" si="38"/>
        <v>0</v>
      </c>
      <c r="AE36" s="311">
        <f t="shared" si="39"/>
        <v>0</v>
      </c>
      <c r="AF36" s="297">
        <f>'[2]BOI#7'!$L145</f>
        <v>0</v>
      </c>
      <c r="AG36" s="46"/>
      <c r="AH36" s="50">
        <f t="shared" si="13"/>
        <v>0</v>
      </c>
      <c r="AI36" s="46">
        <f>'[2]BOI#7'!$M145</f>
        <v>0</v>
      </c>
      <c r="AJ36" s="46"/>
      <c r="AK36" s="50">
        <f t="shared" si="14"/>
        <v>0</v>
      </c>
      <c r="AL36" s="46">
        <f>'[2]BOI#7'!$N145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'[2]BOI#7'!$P145</f>
        <v>0</v>
      </c>
      <c r="AS36" s="46"/>
      <c r="AT36" s="47">
        <f t="shared" si="18"/>
        <v>0</v>
      </c>
      <c r="AU36" s="46">
        <f>'[2]BOI#7'!$Q145</f>
        <v>0</v>
      </c>
      <c r="AV36" s="46"/>
      <c r="AW36" s="47">
        <f t="shared" si="19"/>
        <v>0</v>
      </c>
      <c r="AX36" s="46">
        <f>'[2]BOI#7'!$R145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1"/>
        <v>0</v>
      </c>
      <c r="BC36" s="222">
        <f t="shared" si="22"/>
        <v>0</v>
      </c>
      <c r="BD36" s="204">
        <f t="shared" si="23"/>
        <v>0</v>
      </c>
      <c r="BE36" s="217">
        <f t="shared" si="24"/>
        <v>0</v>
      </c>
      <c r="BF36" s="225">
        <f t="shared" si="25"/>
        <v>0</v>
      </c>
      <c r="BG36" s="204">
        <f t="shared" si="26"/>
        <v>0</v>
      </c>
      <c r="BH36" s="133">
        <f t="shared" si="26"/>
        <v>0</v>
      </c>
      <c r="BI36" s="225">
        <f t="shared" si="27"/>
        <v>0</v>
      </c>
      <c r="BJ36" s="290"/>
      <c r="BK36" s="45">
        <f>VLOOKUP($B36,Test!$A$69:$I$122,5,0)</f>
        <v>0</v>
      </c>
    </row>
    <row r="37" spans="1:63" s="34" customFormat="1" ht="30" customHeight="1">
      <c r="A37" s="31">
        <f t="shared" si="40"/>
        <v>31</v>
      </c>
      <c r="B37" s="87">
        <v>51604</v>
      </c>
      <c r="C37" s="281" t="s">
        <v>27</v>
      </c>
      <c r="D37" s="36" t="s">
        <v>67</v>
      </c>
      <c r="E37" s="46">
        <f>'[2]BOI#7'!$D146</f>
        <v>0</v>
      </c>
      <c r="F37" s="46"/>
      <c r="G37" s="47">
        <f t="shared" si="28"/>
        <v>0</v>
      </c>
      <c r="H37" s="46">
        <f>'[2]BOI#7'!$E146</f>
        <v>0</v>
      </c>
      <c r="I37" s="46"/>
      <c r="J37" s="47">
        <f t="shared" si="29"/>
        <v>0</v>
      </c>
      <c r="K37" s="46">
        <f>'[2]BOI#7'!$F146</f>
        <v>0</v>
      </c>
      <c r="L37" s="46"/>
      <c r="M37" s="48">
        <f t="shared" si="30"/>
        <v>0</v>
      </c>
      <c r="N37" s="190">
        <f t="shared" si="31"/>
        <v>0</v>
      </c>
      <c r="O37" s="129">
        <f t="shared" si="31"/>
        <v>0</v>
      </c>
      <c r="P37" s="61">
        <f t="shared" si="32"/>
        <v>0</v>
      </c>
      <c r="Q37" s="46">
        <f>'[2]BOI#7'!$H146</f>
        <v>0</v>
      </c>
      <c r="R37" s="46"/>
      <c r="S37" s="47">
        <f t="shared" si="33"/>
        <v>0</v>
      </c>
      <c r="T37" s="46">
        <f>'[2]BOI#7'!$I146</f>
        <v>0</v>
      </c>
      <c r="U37" s="46"/>
      <c r="V37" s="47">
        <f t="shared" si="34"/>
        <v>0</v>
      </c>
      <c r="W37" s="46">
        <f>'[2]BOI#7'!$J146</f>
        <v>0</v>
      </c>
      <c r="X37" s="46"/>
      <c r="Y37" s="48">
        <f t="shared" si="35"/>
        <v>0</v>
      </c>
      <c r="Z37" s="190">
        <f t="shared" si="36"/>
        <v>0</v>
      </c>
      <c r="AA37" s="200">
        <f t="shared" si="36"/>
        <v>0</v>
      </c>
      <c r="AB37" s="61">
        <f t="shared" si="37"/>
        <v>0</v>
      </c>
      <c r="AC37" s="204">
        <f t="shared" si="38"/>
        <v>0</v>
      </c>
      <c r="AD37" s="133">
        <f t="shared" si="38"/>
        <v>0</v>
      </c>
      <c r="AE37" s="311">
        <f t="shared" si="39"/>
        <v>0</v>
      </c>
      <c r="AF37" s="297">
        <f>'[2]BOI#7'!$L146</f>
        <v>0</v>
      </c>
      <c r="AG37" s="46"/>
      <c r="AH37" s="50">
        <f t="shared" si="13"/>
        <v>0</v>
      </c>
      <c r="AI37" s="46">
        <f>'[2]BOI#7'!$M146</f>
        <v>0</v>
      </c>
      <c r="AJ37" s="46"/>
      <c r="AK37" s="50">
        <f t="shared" si="14"/>
        <v>0</v>
      </c>
      <c r="AL37" s="46">
        <f>'[2]BOI#7'!$N146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'[2]BOI#7'!$P146</f>
        <v>0</v>
      </c>
      <c r="AS37" s="46"/>
      <c r="AT37" s="47">
        <f t="shared" si="18"/>
        <v>0</v>
      </c>
      <c r="AU37" s="46">
        <f>'[2]BOI#7'!$Q146</f>
        <v>0</v>
      </c>
      <c r="AV37" s="46"/>
      <c r="AW37" s="47">
        <f t="shared" si="19"/>
        <v>0</v>
      </c>
      <c r="AX37" s="46">
        <f>'[2]BOI#7'!$R146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1"/>
        <v>0</v>
      </c>
      <c r="BC37" s="222">
        <f t="shared" si="22"/>
        <v>0</v>
      </c>
      <c r="BD37" s="204">
        <f t="shared" si="23"/>
        <v>0</v>
      </c>
      <c r="BE37" s="217">
        <f t="shared" si="24"/>
        <v>0</v>
      </c>
      <c r="BF37" s="225">
        <f t="shared" si="25"/>
        <v>0</v>
      </c>
      <c r="BG37" s="204">
        <f t="shared" si="26"/>
        <v>0</v>
      </c>
      <c r="BH37" s="133">
        <f t="shared" si="26"/>
        <v>0</v>
      </c>
      <c r="BI37" s="225">
        <f t="shared" si="27"/>
        <v>0</v>
      </c>
      <c r="BJ37" s="290"/>
      <c r="BK37" s="45">
        <f>VLOOKUP($B37,Test!$A$69:$I$122,5,0)</f>
        <v>0</v>
      </c>
    </row>
    <row r="38" spans="1:63" s="34" customFormat="1" ht="30" customHeight="1">
      <c r="A38" s="31">
        <f t="shared" si="40"/>
        <v>32</v>
      </c>
      <c r="B38" s="87">
        <v>51605</v>
      </c>
      <c r="C38" s="281" t="s">
        <v>28</v>
      </c>
      <c r="D38" s="36" t="s">
        <v>84</v>
      </c>
      <c r="E38" s="46">
        <f>'[2]BOI#7'!$D147</f>
        <v>0</v>
      </c>
      <c r="F38" s="46"/>
      <c r="G38" s="47">
        <f t="shared" si="28"/>
        <v>0</v>
      </c>
      <c r="H38" s="46">
        <f>'[2]BOI#7'!$E147</f>
        <v>0</v>
      </c>
      <c r="I38" s="46"/>
      <c r="J38" s="47">
        <f t="shared" si="29"/>
        <v>0</v>
      </c>
      <c r="K38" s="46">
        <f>'[2]BOI#7'!$F147</f>
        <v>0</v>
      </c>
      <c r="L38" s="46"/>
      <c r="M38" s="48">
        <f t="shared" si="30"/>
        <v>0</v>
      </c>
      <c r="N38" s="190">
        <f t="shared" si="31"/>
        <v>0</v>
      </c>
      <c r="O38" s="129">
        <f t="shared" si="31"/>
        <v>0</v>
      </c>
      <c r="P38" s="61">
        <f t="shared" si="32"/>
        <v>0</v>
      </c>
      <c r="Q38" s="46">
        <f>'[2]BOI#7'!$H147</f>
        <v>0</v>
      </c>
      <c r="R38" s="46"/>
      <c r="S38" s="47">
        <f t="shared" si="33"/>
        <v>0</v>
      </c>
      <c r="T38" s="46">
        <f>'[2]BOI#7'!$I147</f>
        <v>0</v>
      </c>
      <c r="U38" s="46"/>
      <c r="V38" s="47">
        <f t="shared" si="34"/>
        <v>0</v>
      </c>
      <c r="W38" s="46">
        <f>'[2]BOI#7'!$J147</f>
        <v>0</v>
      </c>
      <c r="X38" s="46"/>
      <c r="Y38" s="48">
        <f t="shared" si="35"/>
        <v>0</v>
      </c>
      <c r="Z38" s="190">
        <f t="shared" si="36"/>
        <v>0</v>
      </c>
      <c r="AA38" s="200">
        <f t="shared" si="36"/>
        <v>0</v>
      </c>
      <c r="AB38" s="61">
        <f t="shared" si="37"/>
        <v>0</v>
      </c>
      <c r="AC38" s="204">
        <f t="shared" si="38"/>
        <v>0</v>
      </c>
      <c r="AD38" s="133">
        <f t="shared" si="38"/>
        <v>0</v>
      </c>
      <c r="AE38" s="311">
        <f t="shared" si="39"/>
        <v>0</v>
      </c>
      <c r="AF38" s="297">
        <f>'[2]BOI#7'!$L147</f>
        <v>0</v>
      </c>
      <c r="AG38" s="46"/>
      <c r="AH38" s="50">
        <f t="shared" si="13"/>
        <v>0</v>
      </c>
      <c r="AI38" s="46">
        <f>'[2]BOI#7'!$M147</f>
        <v>0</v>
      </c>
      <c r="AJ38" s="46"/>
      <c r="AK38" s="50">
        <f t="shared" si="14"/>
        <v>0</v>
      </c>
      <c r="AL38" s="46">
        <f>'[2]BOI#7'!$N147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'[2]BOI#7'!$P147</f>
        <v>0</v>
      </c>
      <c r="AS38" s="46"/>
      <c r="AT38" s="47">
        <f t="shared" si="18"/>
        <v>0</v>
      </c>
      <c r="AU38" s="46">
        <f>'[2]BOI#7'!$Q147</f>
        <v>0</v>
      </c>
      <c r="AV38" s="46"/>
      <c r="AW38" s="47">
        <f t="shared" si="19"/>
        <v>0</v>
      </c>
      <c r="AX38" s="46">
        <f>'[2]BOI#7'!$R147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1"/>
        <v>0</v>
      </c>
      <c r="BC38" s="222">
        <f t="shared" si="22"/>
        <v>0</v>
      </c>
      <c r="BD38" s="204">
        <f t="shared" si="23"/>
        <v>0</v>
      </c>
      <c r="BE38" s="217">
        <f t="shared" si="24"/>
        <v>0</v>
      </c>
      <c r="BF38" s="225">
        <f t="shared" si="25"/>
        <v>0</v>
      </c>
      <c r="BG38" s="204">
        <f t="shared" si="26"/>
        <v>0</v>
      </c>
      <c r="BH38" s="133">
        <f t="shared" si="26"/>
        <v>0</v>
      </c>
      <c r="BI38" s="225">
        <f t="shared" si="27"/>
        <v>0</v>
      </c>
      <c r="BJ38" s="290"/>
      <c r="BK38" s="45">
        <f>VLOOKUP($B38,Test!$A$69:$I$122,5,0)</f>
        <v>0</v>
      </c>
    </row>
    <row r="39" spans="1:63" s="34" customFormat="1" ht="30" customHeight="1">
      <c r="A39" s="31">
        <f t="shared" si="40"/>
        <v>33</v>
      </c>
      <c r="B39" s="87">
        <v>51606</v>
      </c>
      <c r="C39" s="281" t="s">
        <v>29</v>
      </c>
      <c r="D39" s="36" t="s">
        <v>68</v>
      </c>
      <c r="E39" s="46">
        <f>'[2]BOI#7'!$D148</f>
        <v>1769.91</v>
      </c>
      <c r="F39" s="46">
        <v>8000</v>
      </c>
      <c r="G39" s="47">
        <f t="shared" si="28"/>
        <v>-6230.09</v>
      </c>
      <c r="H39" s="46">
        <f>'[2]BOI#7'!$E148</f>
        <v>2445.42</v>
      </c>
      <c r="I39" s="46">
        <v>8000</v>
      </c>
      <c r="J39" s="47">
        <f t="shared" si="29"/>
        <v>-5554.58</v>
      </c>
      <c r="K39" s="46">
        <f>'[2]BOI#7'!$F148</f>
        <v>2731.89</v>
      </c>
      <c r="L39" s="46">
        <v>8000</v>
      </c>
      <c r="M39" s="48">
        <f t="shared" si="30"/>
        <v>-5268.1100000000006</v>
      </c>
      <c r="N39" s="190">
        <f t="shared" si="31"/>
        <v>6947.2199999999993</v>
      </c>
      <c r="O39" s="129">
        <f t="shared" si="31"/>
        <v>24000</v>
      </c>
      <c r="P39" s="61">
        <f t="shared" si="32"/>
        <v>-17052.78</v>
      </c>
      <c r="Q39" s="46">
        <f>'[2]BOI#7'!$H148</f>
        <v>2959.46</v>
      </c>
      <c r="R39" s="46">
        <v>8000</v>
      </c>
      <c r="S39" s="47">
        <f t="shared" si="33"/>
        <v>-5040.54</v>
      </c>
      <c r="T39" s="46">
        <f>'[2]BOI#7'!$I148</f>
        <v>2959.46</v>
      </c>
      <c r="U39" s="46"/>
      <c r="V39" s="47">
        <f t="shared" si="34"/>
        <v>2959.46</v>
      </c>
      <c r="W39" s="46">
        <f>'[2]BOI#7'!$J148</f>
        <v>2968.09</v>
      </c>
      <c r="X39" s="46"/>
      <c r="Y39" s="48">
        <f t="shared" si="35"/>
        <v>2968.09</v>
      </c>
      <c r="Z39" s="190">
        <f t="shared" si="36"/>
        <v>8887.01</v>
      </c>
      <c r="AA39" s="200">
        <f t="shared" si="36"/>
        <v>8000</v>
      </c>
      <c r="AB39" s="61">
        <f t="shared" si="37"/>
        <v>887.01000000000022</v>
      </c>
      <c r="AC39" s="204">
        <f t="shared" si="38"/>
        <v>15834.23</v>
      </c>
      <c r="AD39" s="133">
        <f t="shared" si="38"/>
        <v>32000</v>
      </c>
      <c r="AE39" s="311">
        <f t="shared" si="39"/>
        <v>-16165.77</v>
      </c>
      <c r="AF39" s="297">
        <f>'[2]BOI#7'!$L148</f>
        <v>3027.46</v>
      </c>
      <c r="AG39" s="46"/>
      <c r="AH39" s="50">
        <f t="shared" si="13"/>
        <v>3027.46</v>
      </c>
      <c r="AI39" s="46">
        <f>'[2]BOI#7'!$M148</f>
        <v>3027.46</v>
      </c>
      <c r="AJ39" s="46"/>
      <c r="AK39" s="50">
        <f t="shared" si="14"/>
        <v>3027.46</v>
      </c>
      <c r="AL39" s="46">
        <f>'[2]BOI#7'!$N148</f>
        <v>3320.86</v>
      </c>
      <c r="AM39" s="46"/>
      <c r="AN39" s="48">
        <f t="shared" si="15"/>
        <v>3320.86</v>
      </c>
      <c r="AO39" s="190">
        <f t="shared" si="16"/>
        <v>9375.7800000000007</v>
      </c>
      <c r="AP39" s="129">
        <f t="shared" si="16"/>
        <v>0</v>
      </c>
      <c r="AQ39" s="61">
        <f t="shared" si="17"/>
        <v>9375.7800000000007</v>
      </c>
      <c r="AR39" s="46">
        <f>'[2]BOI#7'!$P148</f>
        <v>3175.28</v>
      </c>
      <c r="AS39" s="46"/>
      <c r="AT39" s="47">
        <f t="shared" si="18"/>
        <v>3175.28</v>
      </c>
      <c r="AU39" s="46">
        <f>'[2]BOI#7'!$Q148</f>
        <v>3175.28</v>
      </c>
      <c r="AV39" s="46"/>
      <c r="AW39" s="47">
        <f t="shared" si="19"/>
        <v>3175.28</v>
      </c>
      <c r="AX39" s="46">
        <f>'[2]BOI#7'!$R148</f>
        <v>3152.28</v>
      </c>
      <c r="AY39" s="46"/>
      <c r="AZ39" s="50">
        <f t="shared" si="20"/>
        <v>3152.28</v>
      </c>
      <c r="BA39" s="190">
        <f t="shared" si="21"/>
        <v>9502.84</v>
      </c>
      <c r="BB39" s="200">
        <f t="shared" si="21"/>
        <v>0</v>
      </c>
      <c r="BC39" s="222">
        <f t="shared" si="22"/>
        <v>9502.84</v>
      </c>
      <c r="BD39" s="204">
        <f t="shared" si="23"/>
        <v>18878.620000000003</v>
      </c>
      <c r="BE39" s="217">
        <f t="shared" si="24"/>
        <v>0</v>
      </c>
      <c r="BF39" s="225">
        <f t="shared" si="25"/>
        <v>18878.620000000003</v>
      </c>
      <c r="BG39" s="204">
        <f t="shared" si="26"/>
        <v>34712.850000000006</v>
      </c>
      <c r="BH39" s="133">
        <f t="shared" si="26"/>
        <v>32000</v>
      </c>
      <c r="BI39" s="225">
        <f t="shared" si="27"/>
        <v>2712.8500000000058</v>
      </c>
      <c r="BJ39" s="290"/>
      <c r="BK39" s="45">
        <f>VLOOKUP($B39,Test!$A$69:$I$122,5,0)</f>
        <v>8000</v>
      </c>
    </row>
    <row r="40" spans="1:63" s="34" customFormat="1" ht="30" customHeight="1">
      <c r="A40" s="31">
        <f t="shared" si="40"/>
        <v>34</v>
      </c>
      <c r="B40" s="87">
        <v>51607</v>
      </c>
      <c r="C40" s="281" t="s">
        <v>248</v>
      </c>
      <c r="D40" s="36" t="s">
        <v>69</v>
      </c>
      <c r="E40" s="46">
        <f>'[2]BOI#7'!$D149</f>
        <v>0</v>
      </c>
      <c r="F40" s="46"/>
      <c r="G40" s="47">
        <f t="shared" si="28"/>
        <v>0</v>
      </c>
      <c r="H40" s="46">
        <f>'[2]BOI#7'!$E149</f>
        <v>0</v>
      </c>
      <c r="I40" s="46"/>
      <c r="J40" s="47">
        <f t="shared" si="29"/>
        <v>0</v>
      </c>
      <c r="K40" s="46">
        <f>'[2]BOI#7'!$F149</f>
        <v>0</v>
      </c>
      <c r="L40" s="46"/>
      <c r="M40" s="48">
        <f t="shared" si="30"/>
        <v>0</v>
      </c>
      <c r="N40" s="190">
        <f t="shared" si="31"/>
        <v>0</v>
      </c>
      <c r="O40" s="129">
        <f t="shared" si="31"/>
        <v>0</v>
      </c>
      <c r="P40" s="61">
        <f t="shared" si="32"/>
        <v>0</v>
      </c>
      <c r="Q40" s="46">
        <f>'[2]BOI#7'!$H149</f>
        <v>0</v>
      </c>
      <c r="R40" s="46"/>
      <c r="S40" s="47">
        <f t="shared" si="33"/>
        <v>0</v>
      </c>
      <c r="T40" s="46">
        <f>'[2]BOI#7'!$I149</f>
        <v>0</v>
      </c>
      <c r="U40" s="46"/>
      <c r="V40" s="47">
        <f t="shared" si="34"/>
        <v>0</v>
      </c>
      <c r="W40" s="46">
        <f>'[2]BOI#7'!$J149</f>
        <v>0</v>
      </c>
      <c r="X40" s="46"/>
      <c r="Y40" s="48">
        <f t="shared" si="35"/>
        <v>0</v>
      </c>
      <c r="Z40" s="190">
        <f t="shared" si="36"/>
        <v>0</v>
      </c>
      <c r="AA40" s="200">
        <f t="shared" si="36"/>
        <v>0</v>
      </c>
      <c r="AB40" s="61">
        <f t="shared" si="37"/>
        <v>0</v>
      </c>
      <c r="AC40" s="204">
        <f t="shared" si="38"/>
        <v>0</v>
      </c>
      <c r="AD40" s="133">
        <f t="shared" si="38"/>
        <v>0</v>
      </c>
      <c r="AE40" s="311">
        <f t="shared" si="39"/>
        <v>0</v>
      </c>
      <c r="AF40" s="297">
        <f>'[2]BOI#7'!$L149</f>
        <v>0</v>
      </c>
      <c r="AG40" s="46"/>
      <c r="AH40" s="50">
        <f t="shared" si="13"/>
        <v>0</v>
      </c>
      <c r="AI40" s="46">
        <f>'[2]BOI#7'!$M149</f>
        <v>0</v>
      </c>
      <c r="AJ40" s="46"/>
      <c r="AK40" s="50">
        <f t="shared" si="14"/>
        <v>0</v>
      </c>
      <c r="AL40" s="46">
        <f>'[2]BOI#7'!$N149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'[2]BOI#7'!$P149</f>
        <v>0</v>
      </c>
      <c r="AS40" s="46"/>
      <c r="AT40" s="47">
        <f t="shared" si="18"/>
        <v>0</v>
      </c>
      <c r="AU40" s="46">
        <f>'[2]BOI#7'!$Q149</f>
        <v>0</v>
      </c>
      <c r="AV40" s="46"/>
      <c r="AW40" s="47">
        <f t="shared" si="19"/>
        <v>0</v>
      </c>
      <c r="AX40" s="46">
        <f>'[2]BOI#7'!$R149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1"/>
        <v>0</v>
      </c>
      <c r="BC40" s="222">
        <f t="shared" si="22"/>
        <v>0</v>
      </c>
      <c r="BD40" s="204">
        <f t="shared" si="23"/>
        <v>0</v>
      </c>
      <c r="BE40" s="217">
        <f t="shared" si="24"/>
        <v>0</v>
      </c>
      <c r="BF40" s="225">
        <f t="shared" si="25"/>
        <v>0</v>
      </c>
      <c r="BG40" s="204">
        <f t="shared" si="26"/>
        <v>0</v>
      </c>
      <c r="BH40" s="133">
        <f t="shared" si="26"/>
        <v>0</v>
      </c>
      <c r="BI40" s="225">
        <f t="shared" si="27"/>
        <v>0</v>
      </c>
      <c r="BJ40" s="290"/>
      <c r="BK40" s="45">
        <f>VLOOKUP($B40,Test!$A$69:$I$122,5,0)</f>
        <v>0</v>
      </c>
    </row>
    <row r="41" spans="1:63" s="34" customFormat="1" ht="30" customHeight="1">
      <c r="A41" s="31">
        <f t="shared" si="40"/>
        <v>35</v>
      </c>
      <c r="B41" s="87">
        <v>51608</v>
      </c>
      <c r="C41" s="281" t="s">
        <v>30</v>
      </c>
      <c r="D41" s="36" t="s">
        <v>70</v>
      </c>
      <c r="E41" s="46">
        <f>'[2]BOI#7'!$D150</f>
        <v>0</v>
      </c>
      <c r="F41" s="46"/>
      <c r="G41" s="47">
        <f t="shared" si="28"/>
        <v>0</v>
      </c>
      <c r="H41" s="46">
        <f>'[2]BOI#7'!$E150</f>
        <v>0</v>
      </c>
      <c r="I41" s="46"/>
      <c r="J41" s="47">
        <f t="shared" si="29"/>
        <v>0</v>
      </c>
      <c r="K41" s="46">
        <f>'[2]BOI#7'!$F150</f>
        <v>0</v>
      </c>
      <c r="L41" s="46"/>
      <c r="M41" s="48">
        <f t="shared" si="30"/>
        <v>0</v>
      </c>
      <c r="N41" s="190">
        <f t="shared" si="31"/>
        <v>0</v>
      </c>
      <c r="O41" s="129">
        <f t="shared" si="31"/>
        <v>0</v>
      </c>
      <c r="P41" s="61">
        <f t="shared" si="32"/>
        <v>0</v>
      </c>
      <c r="Q41" s="46">
        <f>'[2]BOI#7'!$H150</f>
        <v>0</v>
      </c>
      <c r="R41" s="46"/>
      <c r="S41" s="47">
        <f t="shared" si="33"/>
        <v>0</v>
      </c>
      <c r="T41" s="46">
        <f>'[2]BOI#7'!$I150</f>
        <v>0</v>
      </c>
      <c r="U41" s="46"/>
      <c r="V41" s="47">
        <f t="shared" si="34"/>
        <v>0</v>
      </c>
      <c r="W41" s="46">
        <f>'[2]BOI#7'!$J150</f>
        <v>0</v>
      </c>
      <c r="X41" s="46"/>
      <c r="Y41" s="48">
        <f t="shared" si="35"/>
        <v>0</v>
      </c>
      <c r="Z41" s="190">
        <f t="shared" si="36"/>
        <v>0</v>
      </c>
      <c r="AA41" s="200">
        <f t="shared" si="36"/>
        <v>0</v>
      </c>
      <c r="AB41" s="61">
        <f t="shared" si="37"/>
        <v>0</v>
      </c>
      <c r="AC41" s="204">
        <f t="shared" si="38"/>
        <v>0</v>
      </c>
      <c r="AD41" s="133">
        <f t="shared" si="38"/>
        <v>0</v>
      </c>
      <c r="AE41" s="311">
        <f t="shared" si="39"/>
        <v>0</v>
      </c>
      <c r="AF41" s="297">
        <f>'[2]BOI#7'!$L150</f>
        <v>0</v>
      </c>
      <c r="AG41" s="46"/>
      <c r="AH41" s="50">
        <f t="shared" si="13"/>
        <v>0</v>
      </c>
      <c r="AI41" s="46">
        <f>'[2]BOI#7'!$M150</f>
        <v>0</v>
      </c>
      <c r="AJ41" s="46"/>
      <c r="AK41" s="50">
        <f t="shared" si="14"/>
        <v>0</v>
      </c>
      <c r="AL41" s="46">
        <f>'[2]BOI#7'!$N150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'[2]BOI#7'!$P150</f>
        <v>0</v>
      </c>
      <c r="AS41" s="46"/>
      <c r="AT41" s="47">
        <f t="shared" si="18"/>
        <v>0</v>
      </c>
      <c r="AU41" s="46">
        <f>'[2]BOI#7'!$Q150</f>
        <v>0</v>
      </c>
      <c r="AV41" s="46"/>
      <c r="AW41" s="47">
        <f t="shared" si="19"/>
        <v>0</v>
      </c>
      <c r="AX41" s="46">
        <f>'[2]BOI#7'!$R150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1"/>
        <v>0</v>
      </c>
      <c r="BC41" s="222">
        <f t="shared" si="22"/>
        <v>0</v>
      </c>
      <c r="BD41" s="204">
        <f t="shared" si="23"/>
        <v>0</v>
      </c>
      <c r="BE41" s="217">
        <f t="shared" si="24"/>
        <v>0</v>
      </c>
      <c r="BF41" s="225">
        <f t="shared" si="25"/>
        <v>0</v>
      </c>
      <c r="BG41" s="204">
        <f t="shared" si="26"/>
        <v>0</v>
      </c>
      <c r="BH41" s="133">
        <f t="shared" si="26"/>
        <v>0</v>
      </c>
      <c r="BI41" s="225">
        <f t="shared" si="27"/>
        <v>0</v>
      </c>
      <c r="BJ41" s="290"/>
      <c r="BK41" s="45">
        <f>VLOOKUP($B41,Test!$A$69:$I$122,5,0)</f>
        <v>0</v>
      </c>
    </row>
    <row r="42" spans="1:63" s="34" customFormat="1" ht="30" customHeight="1">
      <c r="A42" s="31">
        <f t="shared" si="40"/>
        <v>36</v>
      </c>
      <c r="B42" s="87">
        <v>51609</v>
      </c>
      <c r="C42" s="281" t="s">
        <v>31</v>
      </c>
      <c r="D42" s="36" t="s">
        <v>71</v>
      </c>
      <c r="E42" s="46">
        <f>'[2]BOI#7'!$D151</f>
        <v>0</v>
      </c>
      <c r="F42" s="46"/>
      <c r="G42" s="47">
        <f t="shared" si="28"/>
        <v>0</v>
      </c>
      <c r="H42" s="46">
        <f>'[2]BOI#7'!$E151</f>
        <v>0</v>
      </c>
      <c r="I42" s="46"/>
      <c r="J42" s="47">
        <f t="shared" si="29"/>
        <v>0</v>
      </c>
      <c r="K42" s="46">
        <f>'[2]BOI#7'!$F151</f>
        <v>0</v>
      </c>
      <c r="L42" s="46"/>
      <c r="M42" s="48">
        <f t="shared" si="30"/>
        <v>0</v>
      </c>
      <c r="N42" s="190">
        <f t="shared" si="31"/>
        <v>0</v>
      </c>
      <c r="O42" s="129">
        <f t="shared" si="31"/>
        <v>0</v>
      </c>
      <c r="P42" s="61">
        <f t="shared" si="32"/>
        <v>0</v>
      </c>
      <c r="Q42" s="46">
        <f>'[2]BOI#7'!$H151</f>
        <v>0</v>
      </c>
      <c r="R42" s="46"/>
      <c r="S42" s="47">
        <f t="shared" si="33"/>
        <v>0</v>
      </c>
      <c r="T42" s="46">
        <f>'[2]BOI#7'!$I151</f>
        <v>0</v>
      </c>
      <c r="U42" s="46"/>
      <c r="V42" s="47">
        <f t="shared" si="34"/>
        <v>0</v>
      </c>
      <c r="W42" s="46">
        <f>'[2]BOI#7'!$J151</f>
        <v>0</v>
      </c>
      <c r="X42" s="46"/>
      <c r="Y42" s="48">
        <f t="shared" si="35"/>
        <v>0</v>
      </c>
      <c r="Z42" s="190">
        <f t="shared" si="36"/>
        <v>0</v>
      </c>
      <c r="AA42" s="200">
        <f t="shared" si="36"/>
        <v>0</v>
      </c>
      <c r="AB42" s="61">
        <f t="shared" si="37"/>
        <v>0</v>
      </c>
      <c r="AC42" s="204">
        <f t="shared" si="38"/>
        <v>0</v>
      </c>
      <c r="AD42" s="133">
        <f t="shared" si="38"/>
        <v>0</v>
      </c>
      <c r="AE42" s="311">
        <f t="shared" si="39"/>
        <v>0</v>
      </c>
      <c r="AF42" s="297">
        <f>'[2]BOI#7'!$L151</f>
        <v>0</v>
      </c>
      <c r="AG42" s="46"/>
      <c r="AH42" s="50">
        <f t="shared" si="13"/>
        <v>0</v>
      </c>
      <c r="AI42" s="46">
        <f>'[2]BOI#7'!$M151</f>
        <v>0</v>
      </c>
      <c r="AJ42" s="46"/>
      <c r="AK42" s="50">
        <f t="shared" si="14"/>
        <v>0</v>
      </c>
      <c r="AL42" s="46">
        <f>'[2]BOI#7'!$N151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'[2]BOI#7'!$P151</f>
        <v>0</v>
      </c>
      <c r="AS42" s="46"/>
      <c r="AT42" s="47">
        <f t="shared" si="18"/>
        <v>0</v>
      </c>
      <c r="AU42" s="46">
        <f>'[2]BOI#7'!$Q151</f>
        <v>0</v>
      </c>
      <c r="AV42" s="46"/>
      <c r="AW42" s="47">
        <f t="shared" si="19"/>
        <v>0</v>
      </c>
      <c r="AX42" s="46">
        <f>'[2]BOI#7'!$R151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1"/>
        <v>0</v>
      </c>
      <c r="BC42" s="222">
        <f t="shared" si="22"/>
        <v>0</v>
      </c>
      <c r="BD42" s="204">
        <f t="shared" si="23"/>
        <v>0</v>
      </c>
      <c r="BE42" s="217">
        <f t="shared" si="24"/>
        <v>0</v>
      </c>
      <c r="BF42" s="225">
        <f t="shared" si="25"/>
        <v>0</v>
      </c>
      <c r="BG42" s="204">
        <f t="shared" si="26"/>
        <v>0</v>
      </c>
      <c r="BH42" s="133">
        <f t="shared" si="26"/>
        <v>0</v>
      </c>
      <c r="BI42" s="225">
        <f t="shared" si="27"/>
        <v>0</v>
      </c>
      <c r="BJ42" s="290"/>
      <c r="BK42" s="45">
        <f>VLOOKUP($B42,Test!$A$69:$I$122,5,0)</f>
        <v>0</v>
      </c>
    </row>
    <row r="43" spans="1:63" s="34" customFormat="1" ht="30" customHeight="1">
      <c r="A43" s="31">
        <f t="shared" si="40"/>
        <v>37</v>
      </c>
      <c r="B43" s="87">
        <v>51610</v>
      </c>
      <c r="C43" s="281" t="s">
        <v>32</v>
      </c>
      <c r="D43" s="36" t="s">
        <v>72</v>
      </c>
      <c r="E43" s="46">
        <f>'[2]BOI#7'!$D152</f>
        <v>0</v>
      </c>
      <c r="F43" s="46"/>
      <c r="G43" s="47">
        <f t="shared" si="28"/>
        <v>0</v>
      </c>
      <c r="H43" s="46">
        <f>'[2]BOI#7'!$E152</f>
        <v>0</v>
      </c>
      <c r="I43" s="46"/>
      <c r="J43" s="47">
        <f t="shared" si="29"/>
        <v>0</v>
      </c>
      <c r="K43" s="46">
        <f>'[2]BOI#7'!$F152</f>
        <v>0</v>
      </c>
      <c r="L43" s="46"/>
      <c r="M43" s="48">
        <f t="shared" si="30"/>
        <v>0</v>
      </c>
      <c r="N43" s="190">
        <f t="shared" si="31"/>
        <v>0</v>
      </c>
      <c r="O43" s="129">
        <f t="shared" si="31"/>
        <v>0</v>
      </c>
      <c r="P43" s="61">
        <f t="shared" si="32"/>
        <v>0</v>
      </c>
      <c r="Q43" s="46">
        <f>'[2]BOI#7'!$H152</f>
        <v>0</v>
      </c>
      <c r="R43" s="46"/>
      <c r="S43" s="47">
        <f t="shared" si="33"/>
        <v>0</v>
      </c>
      <c r="T43" s="46">
        <f>'[2]BOI#7'!$I152</f>
        <v>0</v>
      </c>
      <c r="U43" s="46"/>
      <c r="V43" s="47">
        <f t="shared" si="34"/>
        <v>0</v>
      </c>
      <c r="W43" s="46">
        <f>'[2]BOI#7'!$J152</f>
        <v>0</v>
      </c>
      <c r="X43" s="46"/>
      <c r="Y43" s="48">
        <f t="shared" si="35"/>
        <v>0</v>
      </c>
      <c r="Z43" s="190">
        <f t="shared" si="36"/>
        <v>0</v>
      </c>
      <c r="AA43" s="200">
        <f t="shared" si="36"/>
        <v>0</v>
      </c>
      <c r="AB43" s="61">
        <f t="shared" si="37"/>
        <v>0</v>
      </c>
      <c r="AC43" s="204">
        <f t="shared" si="38"/>
        <v>0</v>
      </c>
      <c r="AD43" s="133">
        <f t="shared" si="38"/>
        <v>0</v>
      </c>
      <c r="AE43" s="311">
        <f t="shared" si="39"/>
        <v>0</v>
      </c>
      <c r="AF43" s="297">
        <f>'[2]BOI#7'!$L152</f>
        <v>0</v>
      </c>
      <c r="AG43" s="46"/>
      <c r="AH43" s="50">
        <f t="shared" si="13"/>
        <v>0</v>
      </c>
      <c r="AI43" s="46">
        <f>'[2]BOI#7'!$M152</f>
        <v>0</v>
      </c>
      <c r="AJ43" s="46"/>
      <c r="AK43" s="50">
        <f t="shared" si="14"/>
        <v>0</v>
      </c>
      <c r="AL43" s="46">
        <f>'[2]BOI#7'!$N152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'[2]BOI#7'!$P152</f>
        <v>0</v>
      </c>
      <c r="AS43" s="46"/>
      <c r="AT43" s="47">
        <f t="shared" si="18"/>
        <v>0</v>
      </c>
      <c r="AU43" s="46">
        <f>'[2]BOI#7'!$Q152</f>
        <v>0</v>
      </c>
      <c r="AV43" s="46"/>
      <c r="AW43" s="47">
        <f t="shared" si="19"/>
        <v>0</v>
      </c>
      <c r="AX43" s="46">
        <f>'[2]BOI#7'!$R152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1"/>
        <v>0</v>
      </c>
      <c r="BC43" s="222">
        <f t="shared" si="22"/>
        <v>0</v>
      </c>
      <c r="BD43" s="204">
        <f t="shared" si="23"/>
        <v>0</v>
      </c>
      <c r="BE43" s="217">
        <f t="shared" si="24"/>
        <v>0</v>
      </c>
      <c r="BF43" s="225">
        <f t="shared" si="25"/>
        <v>0</v>
      </c>
      <c r="BG43" s="204">
        <f t="shared" si="26"/>
        <v>0</v>
      </c>
      <c r="BH43" s="133">
        <f t="shared" si="26"/>
        <v>0</v>
      </c>
      <c r="BI43" s="225">
        <f t="shared" si="27"/>
        <v>0</v>
      </c>
      <c r="BJ43" s="290"/>
      <c r="BK43" s="45">
        <f>VLOOKUP($B43,Test!$A$69:$I$122,5,0)</f>
        <v>0</v>
      </c>
    </row>
    <row r="44" spans="1:63" s="34" customFormat="1" ht="30" customHeight="1">
      <c r="A44" s="31">
        <f t="shared" si="40"/>
        <v>38</v>
      </c>
      <c r="B44" s="87">
        <v>51611</v>
      </c>
      <c r="C44" s="281" t="s">
        <v>33</v>
      </c>
      <c r="D44" s="36" t="s">
        <v>73</v>
      </c>
      <c r="E44" s="46">
        <f>'[2]BOI#7'!$D153</f>
        <v>24918.55</v>
      </c>
      <c r="F44" s="46">
        <v>18750.169999999998</v>
      </c>
      <c r="G44" s="47">
        <f t="shared" si="28"/>
        <v>6168.380000000001</v>
      </c>
      <c r="H44" s="46">
        <f>'[2]BOI#7'!$E153</f>
        <v>17797.21</v>
      </c>
      <c r="I44" s="46">
        <v>9908.75</v>
      </c>
      <c r="J44" s="47">
        <f t="shared" si="29"/>
        <v>7888.4599999999991</v>
      </c>
      <c r="K44" s="46">
        <f>'[2]BOI#7'!$F153</f>
        <v>18364.400000000001</v>
      </c>
      <c r="L44" s="46">
        <v>8335.07</v>
      </c>
      <c r="M44" s="48">
        <f t="shared" si="30"/>
        <v>10029.330000000002</v>
      </c>
      <c r="N44" s="190">
        <f t="shared" si="31"/>
        <v>61080.159999999996</v>
      </c>
      <c r="O44" s="129">
        <f t="shared" si="31"/>
        <v>36993.99</v>
      </c>
      <c r="P44" s="61">
        <f t="shared" si="32"/>
        <v>24086.17</v>
      </c>
      <c r="Q44" s="46">
        <f>'[2]BOI#7'!$H153</f>
        <v>21538.29</v>
      </c>
      <c r="R44" s="46">
        <v>10845.83</v>
      </c>
      <c r="S44" s="47">
        <f t="shared" si="33"/>
        <v>10692.460000000001</v>
      </c>
      <c r="T44" s="46">
        <f>'[2]BOI#7'!$I153</f>
        <v>41888.129999999997</v>
      </c>
      <c r="U44" s="46"/>
      <c r="V44" s="47">
        <f t="shared" si="34"/>
        <v>41888.129999999997</v>
      </c>
      <c r="W44" s="46">
        <f>'[2]BOI#7'!$J153</f>
        <v>21601.06</v>
      </c>
      <c r="X44" s="46"/>
      <c r="Y44" s="48">
        <f t="shared" si="35"/>
        <v>21601.06</v>
      </c>
      <c r="Z44" s="190">
        <f t="shared" si="36"/>
        <v>85027.48</v>
      </c>
      <c r="AA44" s="200">
        <f t="shared" si="36"/>
        <v>10845.83</v>
      </c>
      <c r="AB44" s="61">
        <f t="shared" si="37"/>
        <v>74181.649999999994</v>
      </c>
      <c r="AC44" s="204">
        <f t="shared" si="38"/>
        <v>146107.63999999998</v>
      </c>
      <c r="AD44" s="133">
        <f t="shared" si="38"/>
        <v>47839.82</v>
      </c>
      <c r="AE44" s="311">
        <f t="shared" si="39"/>
        <v>98267.819999999978</v>
      </c>
      <c r="AF44" s="297">
        <f>'[2]BOI#7'!$L153</f>
        <v>20351.259999999998</v>
      </c>
      <c r="AG44" s="46"/>
      <c r="AH44" s="50">
        <f t="shared" si="13"/>
        <v>20351.259999999998</v>
      </c>
      <c r="AI44" s="46">
        <f>'[2]BOI#7'!$M153</f>
        <v>22033.18</v>
      </c>
      <c r="AJ44" s="46"/>
      <c r="AK44" s="50">
        <f t="shared" si="14"/>
        <v>22033.18</v>
      </c>
      <c r="AL44" s="46">
        <f>'[2]BOI#7'!$N153</f>
        <v>46449.85</v>
      </c>
      <c r="AM44" s="46"/>
      <c r="AN44" s="48">
        <f t="shared" si="15"/>
        <v>46449.85</v>
      </c>
      <c r="AO44" s="190">
        <f t="shared" si="16"/>
        <v>88834.290000000008</v>
      </c>
      <c r="AP44" s="129">
        <f t="shared" si="16"/>
        <v>0</v>
      </c>
      <c r="AQ44" s="61">
        <f t="shared" si="17"/>
        <v>88834.290000000008</v>
      </c>
      <c r="AR44" s="46">
        <f>'[2]BOI#7'!$P153</f>
        <v>19580.900000000001</v>
      </c>
      <c r="AS44" s="46"/>
      <c r="AT44" s="47">
        <f t="shared" si="18"/>
        <v>19580.900000000001</v>
      </c>
      <c r="AU44" s="46">
        <f>'[2]BOI#7'!$Q153</f>
        <v>21344.94</v>
      </c>
      <c r="AV44" s="46"/>
      <c r="AW44" s="47">
        <f t="shared" si="19"/>
        <v>21344.94</v>
      </c>
      <c r="AX44" s="46">
        <f>'[2]BOI#7'!$R153</f>
        <v>22941.62</v>
      </c>
      <c r="AY44" s="46"/>
      <c r="AZ44" s="50">
        <f t="shared" si="20"/>
        <v>22941.62</v>
      </c>
      <c r="BA44" s="190">
        <f t="shared" si="21"/>
        <v>63867.459999999992</v>
      </c>
      <c r="BB44" s="200">
        <f t="shared" si="21"/>
        <v>0</v>
      </c>
      <c r="BC44" s="222">
        <f t="shared" si="22"/>
        <v>63867.459999999992</v>
      </c>
      <c r="BD44" s="204">
        <f t="shared" si="23"/>
        <v>152701.75</v>
      </c>
      <c r="BE44" s="217">
        <f t="shared" si="24"/>
        <v>0</v>
      </c>
      <c r="BF44" s="225">
        <f t="shared" si="25"/>
        <v>152701.75</v>
      </c>
      <c r="BG44" s="204">
        <f t="shared" si="26"/>
        <v>298809.39</v>
      </c>
      <c r="BH44" s="133">
        <f t="shared" si="26"/>
        <v>47839.82</v>
      </c>
      <c r="BI44" s="225">
        <f t="shared" si="27"/>
        <v>250969.57</v>
      </c>
      <c r="BJ44" s="290"/>
      <c r="BK44" s="45">
        <f>VLOOKUP($B44,Test!$A$69:$I$122,5,0)</f>
        <v>21549.360000000001</v>
      </c>
    </row>
    <row r="45" spans="1:63" s="34" customFormat="1" ht="30" customHeight="1">
      <c r="A45" s="31">
        <f t="shared" si="40"/>
        <v>39</v>
      </c>
      <c r="B45" s="87">
        <v>51612</v>
      </c>
      <c r="C45" s="281" t="s">
        <v>34</v>
      </c>
      <c r="D45" s="36" t="s">
        <v>85</v>
      </c>
      <c r="E45" s="46">
        <f>'[2]BOI#7'!$D154</f>
        <v>0</v>
      </c>
      <c r="F45" s="46"/>
      <c r="G45" s="47">
        <f t="shared" si="28"/>
        <v>0</v>
      </c>
      <c r="H45" s="46">
        <f>'[2]BOI#7'!$E154</f>
        <v>0</v>
      </c>
      <c r="I45" s="46"/>
      <c r="J45" s="47">
        <f t="shared" si="29"/>
        <v>0</v>
      </c>
      <c r="K45" s="46">
        <f>'[2]BOI#7'!$F154</f>
        <v>0</v>
      </c>
      <c r="L45" s="46"/>
      <c r="M45" s="48">
        <f t="shared" si="30"/>
        <v>0</v>
      </c>
      <c r="N45" s="190">
        <f t="shared" si="31"/>
        <v>0</v>
      </c>
      <c r="O45" s="129">
        <f t="shared" si="31"/>
        <v>0</v>
      </c>
      <c r="P45" s="61">
        <f t="shared" si="32"/>
        <v>0</v>
      </c>
      <c r="Q45" s="46">
        <f>'[2]BOI#7'!$H154</f>
        <v>0</v>
      </c>
      <c r="R45" s="46"/>
      <c r="S45" s="47">
        <f t="shared" si="33"/>
        <v>0</v>
      </c>
      <c r="T45" s="46">
        <f>'[2]BOI#7'!$I154</f>
        <v>0</v>
      </c>
      <c r="U45" s="46"/>
      <c r="V45" s="47">
        <f t="shared" si="34"/>
        <v>0</v>
      </c>
      <c r="W45" s="46">
        <f>'[2]BOI#7'!$J154</f>
        <v>0</v>
      </c>
      <c r="X45" s="46"/>
      <c r="Y45" s="48">
        <f t="shared" si="35"/>
        <v>0</v>
      </c>
      <c r="Z45" s="190">
        <f t="shared" si="36"/>
        <v>0</v>
      </c>
      <c r="AA45" s="200">
        <f t="shared" si="36"/>
        <v>0</v>
      </c>
      <c r="AB45" s="61">
        <f t="shared" si="37"/>
        <v>0</v>
      </c>
      <c r="AC45" s="204">
        <f t="shared" si="38"/>
        <v>0</v>
      </c>
      <c r="AD45" s="133">
        <f t="shared" si="38"/>
        <v>0</v>
      </c>
      <c r="AE45" s="311">
        <f t="shared" si="39"/>
        <v>0</v>
      </c>
      <c r="AF45" s="297">
        <f>'[2]BOI#7'!$L154</f>
        <v>0</v>
      </c>
      <c r="AG45" s="46"/>
      <c r="AH45" s="50">
        <f t="shared" si="13"/>
        <v>0</v>
      </c>
      <c r="AI45" s="46">
        <f>'[2]BOI#7'!$M154</f>
        <v>0</v>
      </c>
      <c r="AJ45" s="46"/>
      <c r="AK45" s="50">
        <f t="shared" si="14"/>
        <v>0</v>
      </c>
      <c r="AL45" s="46">
        <f>'[2]BOI#7'!$N154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'[2]BOI#7'!$P154</f>
        <v>0</v>
      </c>
      <c r="AS45" s="46"/>
      <c r="AT45" s="47">
        <f t="shared" si="18"/>
        <v>0</v>
      </c>
      <c r="AU45" s="46">
        <f>'[2]BOI#7'!$Q154</f>
        <v>0</v>
      </c>
      <c r="AV45" s="46"/>
      <c r="AW45" s="47">
        <f t="shared" si="19"/>
        <v>0</v>
      </c>
      <c r="AX45" s="46">
        <f>'[2]BOI#7'!$R154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1"/>
        <v>0</v>
      </c>
      <c r="BC45" s="222">
        <f t="shared" si="22"/>
        <v>0</v>
      </c>
      <c r="BD45" s="204">
        <f t="shared" si="23"/>
        <v>0</v>
      </c>
      <c r="BE45" s="217">
        <f t="shared" si="24"/>
        <v>0</v>
      </c>
      <c r="BF45" s="225">
        <f t="shared" si="25"/>
        <v>0</v>
      </c>
      <c r="BG45" s="204">
        <f t="shared" si="26"/>
        <v>0</v>
      </c>
      <c r="BH45" s="133">
        <f t="shared" si="26"/>
        <v>0</v>
      </c>
      <c r="BI45" s="225">
        <f t="shared" si="27"/>
        <v>0</v>
      </c>
      <c r="BJ45" s="290"/>
      <c r="BK45" s="45">
        <f>VLOOKUP($B45,Test!$A$69:$I$122,5,0)</f>
        <v>0</v>
      </c>
    </row>
    <row r="46" spans="1:63" s="34" customFormat="1" ht="30" customHeight="1">
      <c r="A46" s="31">
        <f t="shared" si="40"/>
        <v>40</v>
      </c>
      <c r="B46" s="87">
        <v>51613</v>
      </c>
      <c r="C46" s="281" t="s">
        <v>35</v>
      </c>
      <c r="D46" s="36" t="s">
        <v>74</v>
      </c>
      <c r="E46" s="46">
        <f>'[2]BOI#7'!$D155</f>
        <v>0</v>
      </c>
      <c r="F46" s="46"/>
      <c r="G46" s="47">
        <f t="shared" si="28"/>
        <v>0</v>
      </c>
      <c r="H46" s="46">
        <f>'[2]BOI#7'!$E155</f>
        <v>0</v>
      </c>
      <c r="I46" s="46"/>
      <c r="J46" s="47">
        <f t="shared" si="29"/>
        <v>0</v>
      </c>
      <c r="K46" s="46">
        <f>'[2]BOI#7'!$F155</f>
        <v>0</v>
      </c>
      <c r="L46" s="46"/>
      <c r="M46" s="48">
        <f t="shared" si="30"/>
        <v>0</v>
      </c>
      <c r="N46" s="190">
        <f t="shared" si="31"/>
        <v>0</v>
      </c>
      <c r="O46" s="129">
        <f t="shared" si="31"/>
        <v>0</v>
      </c>
      <c r="P46" s="61">
        <f t="shared" si="32"/>
        <v>0</v>
      </c>
      <c r="Q46" s="46">
        <f>'[2]BOI#7'!$H155</f>
        <v>0</v>
      </c>
      <c r="R46" s="46"/>
      <c r="S46" s="47">
        <f t="shared" si="33"/>
        <v>0</v>
      </c>
      <c r="T46" s="46">
        <f>'[2]BOI#7'!$I155</f>
        <v>0</v>
      </c>
      <c r="U46" s="46"/>
      <c r="V46" s="47">
        <f t="shared" si="34"/>
        <v>0</v>
      </c>
      <c r="W46" s="46">
        <f>'[2]BOI#7'!$J155</f>
        <v>0</v>
      </c>
      <c r="X46" s="46"/>
      <c r="Y46" s="48">
        <f t="shared" si="35"/>
        <v>0</v>
      </c>
      <c r="Z46" s="190">
        <f t="shared" si="36"/>
        <v>0</v>
      </c>
      <c r="AA46" s="200">
        <f t="shared" si="36"/>
        <v>0</v>
      </c>
      <c r="AB46" s="61">
        <f t="shared" si="37"/>
        <v>0</v>
      </c>
      <c r="AC46" s="204">
        <f t="shared" si="38"/>
        <v>0</v>
      </c>
      <c r="AD46" s="133">
        <f t="shared" si="38"/>
        <v>0</v>
      </c>
      <c r="AE46" s="311">
        <f t="shared" si="39"/>
        <v>0</v>
      </c>
      <c r="AF46" s="297">
        <f>'[2]BOI#7'!$L155</f>
        <v>0</v>
      </c>
      <c r="AG46" s="46"/>
      <c r="AH46" s="50">
        <f t="shared" si="13"/>
        <v>0</v>
      </c>
      <c r="AI46" s="46">
        <f>'[2]BOI#7'!$M155</f>
        <v>0</v>
      </c>
      <c r="AJ46" s="46"/>
      <c r="AK46" s="50">
        <f t="shared" si="14"/>
        <v>0</v>
      </c>
      <c r="AL46" s="46">
        <f>'[2]BOI#7'!$N155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'[2]BOI#7'!$P155</f>
        <v>0</v>
      </c>
      <c r="AS46" s="46"/>
      <c r="AT46" s="47">
        <f t="shared" si="18"/>
        <v>0</v>
      </c>
      <c r="AU46" s="46">
        <f>'[2]BOI#7'!$Q155</f>
        <v>0</v>
      </c>
      <c r="AV46" s="46"/>
      <c r="AW46" s="47">
        <f t="shared" si="19"/>
        <v>0</v>
      </c>
      <c r="AX46" s="46">
        <f>'[2]BOI#7'!$R155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1"/>
        <v>0</v>
      </c>
      <c r="BC46" s="222">
        <f t="shared" si="22"/>
        <v>0</v>
      </c>
      <c r="BD46" s="204">
        <f t="shared" si="23"/>
        <v>0</v>
      </c>
      <c r="BE46" s="217">
        <f t="shared" si="24"/>
        <v>0</v>
      </c>
      <c r="BF46" s="225">
        <f t="shared" si="25"/>
        <v>0</v>
      </c>
      <c r="BG46" s="204">
        <f t="shared" si="26"/>
        <v>0</v>
      </c>
      <c r="BH46" s="133">
        <f t="shared" si="26"/>
        <v>0</v>
      </c>
      <c r="BI46" s="225">
        <f t="shared" si="27"/>
        <v>0</v>
      </c>
      <c r="BJ46" s="290"/>
      <c r="BK46" s="45">
        <f>VLOOKUP($B46,Test!$A$69:$I$122,5,0)</f>
        <v>0</v>
      </c>
    </row>
    <row r="47" spans="1:63" s="34" customFormat="1" ht="30" customHeight="1">
      <c r="A47" s="31">
        <f t="shared" si="40"/>
        <v>41</v>
      </c>
      <c r="B47" s="87">
        <v>51614</v>
      </c>
      <c r="C47" s="281" t="s">
        <v>80</v>
      </c>
      <c r="D47" s="36" t="s">
        <v>75</v>
      </c>
      <c r="E47" s="46">
        <f>'[2]BOI#7'!$D156</f>
        <v>0</v>
      </c>
      <c r="F47" s="46"/>
      <c r="G47" s="47">
        <f t="shared" si="28"/>
        <v>0</v>
      </c>
      <c r="H47" s="46">
        <f>'[2]BOI#7'!$E156</f>
        <v>0</v>
      </c>
      <c r="I47" s="46"/>
      <c r="J47" s="47">
        <f t="shared" si="29"/>
        <v>0</v>
      </c>
      <c r="K47" s="46">
        <f>'[2]BOI#7'!$F156</f>
        <v>0</v>
      </c>
      <c r="L47" s="46"/>
      <c r="M47" s="48">
        <f t="shared" si="30"/>
        <v>0</v>
      </c>
      <c r="N47" s="190">
        <f t="shared" si="31"/>
        <v>0</v>
      </c>
      <c r="O47" s="129">
        <f t="shared" si="31"/>
        <v>0</v>
      </c>
      <c r="P47" s="61">
        <f t="shared" si="32"/>
        <v>0</v>
      </c>
      <c r="Q47" s="46">
        <f>'[2]BOI#7'!$H156</f>
        <v>0</v>
      </c>
      <c r="R47" s="46"/>
      <c r="S47" s="47">
        <f t="shared" si="33"/>
        <v>0</v>
      </c>
      <c r="T47" s="46">
        <f>'[2]BOI#7'!$I156</f>
        <v>0</v>
      </c>
      <c r="U47" s="46"/>
      <c r="V47" s="47">
        <f t="shared" si="34"/>
        <v>0</v>
      </c>
      <c r="W47" s="46">
        <f>'[2]BOI#7'!$J156</f>
        <v>0</v>
      </c>
      <c r="X47" s="46"/>
      <c r="Y47" s="48">
        <f t="shared" si="35"/>
        <v>0</v>
      </c>
      <c r="Z47" s="190">
        <f t="shared" si="36"/>
        <v>0</v>
      </c>
      <c r="AA47" s="200">
        <f t="shared" si="36"/>
        <v>0</v>
      </c>
      <c r="AB47" s="61">
        <f t="shared" si="37"/>
        <v>0</v>
      </c>
      <c r="AC47" s="204">
        <f t="shared" si="38"/>
        <v>0</v>
      </c>
      <c r="AD47" s="133">
        <f t="shared" si="38"/>
        <v>0</v>
      </c>
      <c r="AE47" s="311">
        <f t="shared" si="39"/>
        <v>0</v>
      </c>
      <c r="AF47" s="297">
        <f>'[2]BOI#7'!$L156</f>
        <v>0</v>
      </c>
      <c r="AG47" s="46"/>
      <c r="AH47" s="50">
        <f t="shared" si="13"/>
        <v>0</v>
      </c>
      <c r="AI47" s="46">
        <f>'[2]BOI#7'!$M156</f>
        <v>0</v>
      </c>
      <c r="AJ47" s="46"/>
      <c r="AK47" s="50">
        <f t="shared" si="14"/>
        <v>0</v>
      </c>
      <c r="AL47" s="46">
        <f>'[2]BOI#7'!$N156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'[2]BOI#7'!$P156</f>
        <v>0</v>
      </c>
      <c r="AS47" s="46"/>
      <c r="AT47" s="47">
        <f t="shared" si="18"/>
        <v>0</v>
      </c>
      <c r="AU47" s="46">
        <f>'[2]BOI#7'!$Q156</f>
        <v>0</v>
      </c>
      <c r="AV47" s="46"/>
      <c r="AW47" s="47">
        <f t="shared" si="19"/>
        <v>0</v>
      </c>
      <c r="AX47" s="46">
        <f>'[2]BOI#7'!$R156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1"/>
        <v>0</v>
      </c>
      <c r="BC47" s="222">
        <f t="shared" si="22"/>
        <v>0</v>
      </c>
      <c r="BD47" s="204">
        <f t="shared" si="23"/>
        <v>0</v>
      </c>
      <c r="BE47" s="217">
        <f t="shared" si="24"/>
        <v>0</v>
      </c>
      <c r="BF47" s="225">
        <f t="shared" si="25"/>
        <v>0</v>
      </c>
      <c r="BG47" s="204">
        <f t="shared" si="26"/>
        <v>0</v>
      </c>
      <c r="BH47" s="133">
        <f t="shared" si="26"/>
        <v>0</v>
      </c>
      <c r="BI47" s="225">
        <f t="shared" si="27"/>
        <v>0</v>
      </c>
      <c r="BJ47" s="290"/>
      <c r="BK47" s="45">
        <f>VLOOKUP($B47,Test!$A$69:$I$122,5,0)</f>
        <v>0</v>
      </c>
    </row>
    <row r="48" spans="1:63" s="34" customFormat="1" ht="30" customHeight="1">
      <c r="A48" s="31">
        <f t="shared" si="40"/>
        <v>42</v>
      </c>
      <c r="B48" s="87">
        <v>51615</v>
      </c>
      <c r="C48" s="281" t="s">
        <v>81</v>
      </c>
      <c r="D48" s="36" t="s">
        <v>86</v>
      </c>
      <c r="E48" s="46">
        <f>'[2]BOI#7'!$D157</f>
        <v>0</v>
      </c>
      <c r="F48" s="46"/>
      <c r="G48" s="47">
        <f t="shared" si="28"/>
        <v>0</v>
      </c>
      <c r="H48" s="46">
        <f>'[2]BOI#7'!$E157</f>
        <v>0</v>
      </c>
      <c r="I48" s="46"/>
      <c r="J48" s="47">
        <f t="shared" si="29"/>
        <v>0</v>
      </c>
      <c r="K48" s="46">
        <f>'[2]BOI#7'!$F157</f>
        <v>0</v>
      </c>
      <c r="L48" s="46"/>
      <c r="M48" s="48">
        <f t="shared" si="30"/>
        <v>0</v>
      </c>
      <c r="N48" s="190">
        <f t="shared" si="31"/>
        <v>0</v>
      </c>
      <c r="O48" s="129">
        <f t="shared" si="31"/>
        <v>0</v>
      </c>
      <c r="P48" s="61">
        <f t="shared" si="32"/>
        <v>0</v>
      </c>
      <c r="Q48" s="46">
        <f>'[2]BOI#7'!$H157</f>
        <v>0</v>
      </c>
      <c r="R48" s="46"/>
      <c r="S48" s="47">
        <f t="shared" si="33"/>
        <v>0</v>
      </c>
      <c r="T48" s="46">
        <f>'[2]BOI#7'!$I157</f>
        <v>0</v>
      </c>
      <c r="U48" s="46"/>
      <c r="V48" s="47">
        <f t="shared" si="34"/>
        <v>0</v>
      </c>
      <c r="W48" s="46">
        <f>'[2]BOI#7'!$J157</f>
        <v>0</v>
      </c>
      <c r="X48" s="46"/>
      <c r="Y48" s="48">
        <f t="shared" si="35"/>
        <v>0</v>
      </c>
      <c r="Z48" s="190">
        <f t="shared" si="36"/>
        <v>0</v>
      </c>
      <c r="AA48" s="200">
        <f t="shared" si="36"/>
        <v>0</v>
      </c>
      <c r="AB48" s="61">
        <f t="shared" si="37"/>
        <v>0</v>
      </c>
      <c r="AC48" s="204">
        <f t="shared" si="38"/>
        <v>0</v>
      </c>
      <c r="AD48" s="133">
        <f t="shared" si="38"/>
        <v>0</v>
      </c>
      <c r="AE48" s="311">
        <f t="shared" si="39"/>
        <v>0</v>
      </c>
      <c r="AF48" s="297">
        <f>'[2]BOI#7'!$L157</f>
        <v>0</v>
      </c>
      <c r="AG48" s="46"/>
      <c r="AH48" s="50">
        <f t="shared" si="13"/>
        <v>0</v>
      </c>
      <c r="AI48" s="46">
        <f>'[2]BOI#7'!$M157</f>
        <v>0</v>
      </c>
      <c r="AJ48" s="46"/>
      <c r="AK48" s="50">
        <f t="shared" si="14"/>
        <v>0</v>
      </c>
      <c r="AL48" s="46">
        <f>'[2]BOI#7'!$N157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'[2]BOI#7'!$P157</f>
        <v>0</v>
      </c>
      <c r="AS48" s="46"/>
      <c r="AT48" s="47">
        <f t="shared" si="18"/>
        <v>0</v>
      </c>
      <c r="AU48" s="46">
        <f>'[2]BOI#7'!$Q157</f>
        <v>0</v>
      </c>
      <c r="AV48" s="46"/>
      <c r="AW48" s="47">
        <f t="shared" si="19"/>
        <v>0</v>
      </c>
      <c r="AX48" s="46">
        <f>'[2]BOI#7'!$R157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1"/>
        <v>0</v>
      </c>
      <c r="BC48" s="222">
        <f t="shared" si="22"/>
        <v>0</v>
      </c>
      <c r="BD48" s="204">
        <f t="shared" si="23"/>
        <v>0</v>
      </c>
      <c r="BE48" s="217">
        <f t="shared" si="24"/>
        <v>0</v>
      </c>
      <c r="BF48" s="225">
        <f t="shared" si="25"/>
        <v>0</v>
      </c>
      <c r="BG48" s="204">
        <f t="shared" si="26"/>
        <v>0</v>
      </c>
      <c r="BH48" s="133">
        <f t="shared" si="26"/>
        <v>0</v>
      </c>
      <c r="BI48" s="225">
        <f t="shared" si="27"/>
        <v>0</v>
      </c>
      <c r="BJ48" s="290"/>
      <c r="BK48" s="45">
        <f>VLOOKUP($B48,Test!$A$69:$I$122,5,0)</f>
        <v>0</v>
      </c>
    </row>
    <row r="49" spans="1:63" s="34" customFormat="1" ht="30" customHeight="1">
      <c r="A49" s="339">
        <f t="shared" si="40"/>
        <v>43</v>
      </c>
      <c r="B49" s="87">
        <v>51616</v>
      </c>
      <c r="C49" s="281" t="s">
        <v>36</v>
      </c>
      <c r="D49" s="36" t="s">
        <v>76</v>
      </c>
      <c r="E49" s="46">
        <f>'[2]BOI#7'!$D158</f>
        <v>0</v>
      </c>
      <c r="F49" s="46"/>
      <c r="G49" s="47">
        <f t="shared" si="28"/>
        <v>0</v>
      </c>
      <c r="H49" s="46">
        <f>'[2]BOI#7'!$E158</f>
        <v>0</v>
      </c>
      <c r="I49" s="46"/>
      <c r="J49" s="47">
        <f t="shared" si="29"/>
        <v>0</v>
      </c>
      <c r="K49" s="46">
        <f>'[2]BOI#7'!$F158</f>
        <v>0</v>
      </c>
      <c r="L49" s="46"/>
      <c r="M49" s="48">
        <f t="shared" si="30"/>
        <v>0</v>
      </c>
      <c r="N49" s="190">
        <f t="shared" si="31"/>
        <v>0</v>
      </c>
      <c r="O49" s="129">
        <f t="shared" si="31"/>
        <v>0</v>
      </c>
      <c r="P49" s="61">
        <f t="shared" si="32"/>
        <v>0</v>
      </c>
      <c r="Q49" s="46">
        <f>'[2]BOI#7'!$H158</f>
        <v>0</v>
      </c>
      <c r="R49" s="46"/>
      <c r="S49" s="47">
        <f t="shared" si="33"/>
        <v>0</v>
      </c>
      <c r="T49" s="46">
        <f>'[2]BOI#7'!$I158</f>
        <v>0</v>
      </c>
      <c r="U49" s="46"/>
      <c r="V49" s="47">
        <f t="shared" si="34"/>
        <v>0</v>
      </c>
      <c r="W49" s="46">
        <f>'[2]BOI#7'!$J158</f>
        <v>0</v>
      </c>
      <c r="X49" s="46"/>
      <c r="Y49" s="48">
        <f t="shared" si="35"/>
        <v>0</v>
      </c>
      <c r="Z49" s="190">
        <f t="shared" si="36"/>
        <v>0</v>
      </c>
      <c r="AA49" s="200">
        <f t="shared" si="36"/>
        <v>0</v>
      </c>
      <c r="AB49" s="61">
        <f t="shared" si="37"/>
        <v>0</v>
      </c>
      <c r="AC49" s="204">
        <f t="shared" si="38"/>
        <v>0</v>
      </c>
      <c r="AD49" s="133">
        <f t="shared" si="38"/>
        <v>0</v>
      </c>
      <c r="AE49" s="311">
        <f t="shared" si="39"/>
        <v>0</v>
      </c>
      <c r="AF49" s="297">
        <f>'[2]BOI#7'!$L158</f>
        <v>0</v>
      </c>
      <c r="AG49" s="46"/>
      <c r="AH49" s="50">
        <f t="shared" si="13"/>
        <v>0</v>
      </c>
      <c r="AI49" s="46">
        <f>'[2]BOI#7'!$M158</f>
        <v>0</v>
      </c>
      <c r="AJ49" s="46"/>
      <c r="AK49" s="50">
        <f t="shared" si="14"/>
        <v>0</v>
      </c>
      <c r="AL49" s="46">
        <f>'[2]BOI#7'!$N158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'[2]BOI#7'!$P158</f>
        <v>0</v>
      </c>
      <c r="AS49" s="46"/>
      <c r="AT49" s="47">
        <f t="shared" si="18"/>
        <v>0</v>
      </c>
      <c r="AU49" s="46">
        <f>'[2]BOI#7'!$Q158</f>
        <v>0</v>
      </c>
      <c r="AV49" s="46"/>
      <c r="AW49" s="47">
        <f t="shared" si="19"/>
        <v>0</v>
      </c>
      <c r="AX49" s="46">
        <f>'[2]BOI#7'!$R158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1"/>
        <v>0</v>
      </c>
      <c r="BC49" s="222">
        <f t="shared" si="22"/>
        <v>0</v>
      </c>
      <c r="BD49" s="204">
        <f t="shared" si="23"/>
        <v>0</v>
      </c>
      <c r="BE49" s="217">
        <f t="shared" si="24"/>
        <v>0</v>
      </c>
      <c r="BF49" s="225">
        <f t="shared" si="25"/>
        <v>0</v>
      </c>
      <c r="BG49" s="204">
        <f t="shared" si="26"/>
        <v>0</v>
      </c>
      <c r="BH49" s="133">
        <f t="shared" si="26"/>
        <v>0</v>
      </c>
      <c r="BI49" s="225">
        <f t="shared" si="27"/>
        <v>0</v>
      </c>
      <c r="BJ49" s="290"/>
      <c r="BK49" s="45">
        <f>VLOOKUP($B49,Test!$A$69:$I$122,5,0)</f>
        <v>0</v>
      </c>
    </row>
    <row r="50" spans="1:63" s="34" customFormat="1" ht="30" customHeight="1">
      <c r="A50" s="340">
        <f t="shared" si="40"/>
        <v>44</v>
      </c>
      <c r="B50" s="87">
        <v>51617</v>
      </c>
      <c r="C50" s="281" t="s">
        <v>37</v>
      </c>
      <c r="D50" s="36" t="s">
        <v>77</v>
      </c>
      <c r="E50" s="46">
        <f>'[2]BOI#7'!$D159</f>
        <v>5417</v>
      </c>
      <c r="F50" s="46">
        <v>5417</v>
      </c>
      <c r="G50" s="47">
        <f t="shared" si="28"/>
        <v>0</v>
      </c>
      <c r="H50" s="46">
        <f>'[2]BOI#7'!$E159</f>
        <v>5417</v>
      </c>
      <c r="I50" s="46">
        <v>5417</v>
      </c>
      <c r="J50" s="47">
        <f t="shared" si="29"/>
        <v>0</v>
      </c>
      <c r="K50" s="46">
        <f>'[2]BOI#7'!$F159</f>
        <v>5416</v>
      </c>
      <c r="L50" s="46">
        <v>5417</v>
      </c>
      <c r="M50" s="48">
        <f t="shared" si="30"/>
        <v>-1</v>
      </c>
      <c r="N50" s="190">
        <f t="shared" ref="N50:O52" si="41">+E50+H50+K50</f>
        <v>16250</v>
      </c>
      <c r="O50" s="129">
        <f t="shared" si="41"/>
        <v>16251</v>
      </c>
      <c r="P50" s="61">
        <f t="shared" si="32"/>
        <v>-1</v>
      </c>
      <c r="Q50" s="46">
        <f>'[2]BOI#7'!$H159</f>
        <v>5417</v>
      </c>
      <c r="R50" s="46">
        <v>5417</v>
      </c>
      <c r="S50" s="47">
        <f t="shared" si="33"/>
        <v>0</v>
      </c>
      <c r="T50" s="46">
        <f>'[2]BOI#7'!$I159</f>
        <v>5417</v>
      </c>
      <c r="U50" s="46"/>
      <c r="V50" s="47">
        <f t="shared" si="34"/>
        <v>5417</v>
      </c>
      <c r="W50" s="46">
        <f>'[2]BOI#7'!$J159</f>
        <v>5416</v>
      </c>
      <c r="X50" s="46"/>
      <c r="Y50" s="48">
        <f t="shared" si="35"/>
        <v>5416</v>
      </c>
      <c r="Z50" s="190">
        <f t="shared" ref="Z50:AA52" si="42">+Q50+T50+W50</f>
        <v>16250</v>
      </c>
      <c r="AA50" s="200">
        <f t="shared" si="42"/>
        <v>5417</v>
      </c>
      <c r="AB50" s="61">
        <f t="shared" si="37"/>
        <v>10833</v>
      </c>
      <c r="AC50" s="204">
        <f t="shared" ref="AC50:AD52" si="43">+E50+H50+K50+Q50+T50+W50</f>
        <v>32500</v>
      </c>
      <c r="AD50" s="133">
        <f t="shared" si="43"/>
        <v>21668</v>
      </c>
      <c r="AE50" s="311">
        <f t="shared" si="39"/>
        <v>10832</v>
      </c>
      <c r="AF50" s="297">
        <f>'[2]BOI#7'!$L159</f>
        <v>5417</v>
      </c>
      <c r="AG50" s="46"/>
      <c r="AH50" s="50">
        <f t="shared" si="13"/>
        <v>5417</v>
      </c>
      <c r="AI50" s="46">
        <f>'[2]BOI#7'!$M159</f>
        <v>5417</v>
      </c>
      <c r="AJ50" s="46"/>
      <c r="AK50" s="50">
        <f t="shared" si="14"/>
        <v>5417</v>
      </c>
      <c r="AL50" s="46">
        <f>'[2]BOI#7'!$N159</f>
        <v>5416</v>
      </c>
      <c r="AM50" s="46"/>
      <c r="AN50" s="48">
        <f t="shared" si="15"/>
        <v>5416</v>
      </c>
      <c r="AO50" s="190">
        <f t="shared" ref="AO50:AP52" si="44">+AF50+AI50+AL50</f>
        <v>16250</v>
      </c>
      <c r="AP50" s="129">
        <f t="shared" si="44"/>
        <v>0</v>
      </c>
      <c r="AQ50" s="61">
        <f t="shared" si="17"/>
        <v>16250</v>
      </c>
      <c r="AR50" s="46">
        <f>'[2]BOI#7'!$P159</f>
        <v>5417</v>
      </c>
      <c r="AS50" s="46"/>
      <c r="AT50" s="47">
        <f t="shared" si="18"/>
        <v>5417</v>
      </c>
      <c r="AU50" s="46">
        <f>'[2]BOI#7'!$Q159</f>
        <v>5417</v>
      </c>
      <c r="AV50" s="46"/>
      <c r="AW50" s="47">
        <f t="shared" si="19"/>
        <v>5417</v>
      </c>
      <c r="AX50" s="46">
        <f>'[2]BOI#7'!$R159</f>
        <v>5416</v>
      </c>
      <c r="AY50" s="46"/>
      <c r="AZ50" s="50">
        <f t="shared" si="20"/>
        <v>5416</v>
      </c>
      <c r="BA50" s="190">
        <f t="shared" ref="BA50:BB52" si="45">+AR50+AU50+AX50</f>
        <v>16250</v>
      </c>
      <c r="BB50" s="200">
        <f t="shared" si="45"/>
        <v>0</v>
      </c>
      <c r="BC50" s="222">
        <f t="shared" si="22"/>
        <v>16250</v>
      </c>
      <c r="BD50" s="204">
        <f t="shared" si="23"/>
        <v>32500</v>
      </c>
      <c r="BE50" s="217">
        <f t="shared" si="24"/>
        <v>0</v>
      </c>
      <c r="BF50" s="225">
        <f t="shared" si="25"/>
        <v>32500</v>
      </c>
      <c r="BG50" s="204">
        <f t="shared" ref="BG50:BH52" si="46">+AC50+BD50</f>
        <v>65000</v>
      </c>
      <c r="BH50" s="133">
        <f t="shared" si="46"/>
        <v>21668</v>
      </c>
      <c r="BI50" s="311">
        <f t="shared" si="27"/>
        <v>43332</v>
      </c>
      <c r="BJ50" s="290"/>
      <c r="BK50" s="45">
        <f>VLOOKUP($B50,Test!$A$69:$I$122,5,0)</f>
        <v>5417</v>
      </c>
    </row>
    <row r="51" spans="1:63" s="34" customFormat="1" ht="30" customHeight="1">
      <c r="A51" s="340">
        <f t="shared" si="40"/>
        <v>45</v>
      </c>
      <c r="B51" s="342">
        <v>51698</v>
      </c>
      <c r="C51" s="343" t="s">
        <v>253</v>
      </c>
      <c r="D51" s="338"/>
      <c r="E51" s="46">
        <f>'[2]BOI#7'!$D160</f>
        <v>0</v>
      </c>
      <c r="F51" s="46"/>
      <c r="G51" s="47">
        <f t="shared" ref="G51" si="47">E51-F51</f>
        <v>0</v>
      </c>
      <c r="H51" s="46">
        <f>'[2]BOI#7'!$E160</f>
        <v>0</v>
      </c>
      <c r="I51" s="46"/>
      <c r="J51" s="47">
        <f t="shared" ref="J51" si="48">H51-I51</f>
        <v>0</v>
      </c>
      <c r="K51" s="46">
        <f>'[2]BOI#7'!$F160</f>
        <v>0</v>
      </c>
      <c r="L51" s="46"/>
      <c r="M51" s="48">
        <f t="shared" ref="M51" si="49">K51-L51</f>
        <v>0</v>
      </c>
      <c r="N51" s="190">
        <f t="shared" ref="N51" si="50">+E51+H51+K51</f>
        <v>0</v>
      </c>
      <c r="O51" s="129">
        <f t="shared" ref="O51" si="51">+F51+I51+L51</f>
        <v>0</v>
      </c>
      <c r="P51" s="61">
        <f t="shared" ref="P51" si="52">+N51-O51</f>
        <v>0</v>
      </c>
      <c r="Q51" s="46">
        <f>'[2]BOI#7'!$H160</f>
        <v>0</v>
      </c>
      <c r="R51" s="46"/>
      <c r="S51" s="47">
        <f t="shared" ref="S51" si="53">Q51-R51</f>
        <v>0</v>
      </c>
      <c r="T51" s="46">
        <f>'[2]BOI#7'!$I160</f>
        <v>0</v>
      </c>
      <c r="U51" s="46"/>
      <c r="V51" s="47">
        <f t="shared" ref="V51" si="54">T51-U51</f>
        <v>0</v>
      </c>
      <c r="W51" s="46">
        <f>'[2]BOI#7'!$J160</f>
        <v>0</v>
      </c>
      <c r="X51" s="46"/>
      <c r="Y51" s="48">
        <f t="shared" ref="Y51" si="55">W51-X51</f>
        <v>0</v>
      </c>
      <c r="Z51" s="190">
        <f t="shared" ref="Z51" si="56">+Q51+T51+W51</f>
        <v>0</v>
      </c>
      <c r="AA51" s="200">
        <f t="shared" ref="AA51" si="57">+R51+U51+X51</f>
        <v>0</v>
      </c>
      <c r="AB51" s="61">
        <f t="shared" ref="AB51" si="58">+Z51-AA51</f>
        <v>0</v>
      </c>
      <c r="AC51" s="204">
        <f t="shared" ref="AC51" si="59">+E51+H51+K51+Q51+T51+W51</f>
        <v>0</v>
      </c>
      <c r="AD51" s="133">
        <f t="shared" ref="AD51" si="60">+F51+I51+L51+R51+U51+X51</f>
        <v>0</v>
      </c>
      <c r="AE51" s="311">
        <f t="shared" ref="AE51" si="61">+AC51-AD51</f>
        <v>0</v>
      </c>
      <c r="AF51" s="297">
        <f>'[2]BOI#7'!$L160</f>
        <v>0</v>
      </c>
      <c r="AG51" s="46"/>
      <c r="AH51" s="50">
        <f t="shared" ref="AH51" si="62">AF51-AG51</f>
        <v>0</v>
      </c>
      <c r="AI51" s="46">
        <f>'[2]BOI#7'!$M160</f>
        <v>0</v>
      </c>
      <c r="AJ51" s="46"/>
      <c r="AK51" s="50">
        <f t="shared" ref="AK51" si="63">AI51-AJ51</f>
        <v>0</v>
      </c>
      <c r="AL51" s="46">
        <f>'[2]BOI#7'!$N160</f>
        <v>0</v>
      </c>
      <c r="AM51" s="46"/>
      <c r="AN51" s="48">
        <f t="shared" ref="AN51" si="64">AL51-AM51</f>
        <v>0</v>
      </c>
      <c r="AO51" s="190">
        <f t="shared" ref="AO51" si="65">+AF51+AI51+AL51</f>
        <v>0</v>
      </c>
      <c r="AP51" s="129">
        <f t="shared" ref="AP51" si="66">+AG51+AJ51+AM51</f>
        <v>0</v>
      </c>
      <c r="AQ51" s="61">
        <f t="shared" ref="AQ51" si="67">AO51-AP51</f>
        <v>0</v>
      </c>
      <c r="AR51" s="46">
        <f>'[2]BOI#7'!$P160</f>
        <v>0</v>
      </c>
      <c r="AS51" s="46"/>
      <c r="AT51" s="47">
        <f t="shared" ref="AT51" si="68">AR51-AS51</f>
        <v>0</v>
      </c>
      <c r="AU51" s="46">
        <f>'[2]BOI#7'!$Q160</f>
        <v>0</v>
      </c>
      <c r="AV51" s="46"/>
      <c r="AW51" s="47">
        <f t="shared" ref="AW51" si="69">AU51-AV51</f>
        <v>0</v>
      </c>
      <c r="AX51" s="46">
        <f>'[2]BOI#7'!$R160</f>
        <v>0</v>
      </c>
      <c r="AY51" s="46"/>
      <c r="AZ51" s="50">
        <f t="shared" ref="AZ51" si="70">AX51-AY51</f>
        <v>0</v>
      </c>
      <c r="BA51" s="190">
        <f t="shared" ref="BA51" si="71">+AR51+AU51+AX51</f>
        <v>0</v>
      </c>
      <c r="BB51" s="200">
        <f t="shared" ref="BB51" si="72">+AS51+AV51+AY51</f>
        <v>0</v>
      </c>
      <c r="BC51" s="222">
        <f t="shared" ref="BC51" si="73">BA51-BB51</f>
        <v>0</v>
      </c>
      <c r="BD51" s="204">
        <f t="shared" ref="BD51" si="74">AF51+AI51+AL51+AR51+AU51+AX51</f>
        <v>0</v>
      </c>
      <c r="BE51" s="217">
        <f t="shared" ref="BE51" si="75">+AG51+AJ51+AM51+AS51+AV51+AY51</f>
        <v>0</v>
      </c>
      <c r="BF51" s="225">
        <f t="shared" ref="BF51" si="76">BD51-BE51</f>
        <v>0</v>
      </c>
      <c r="BG51" s="204">
        <f t="shared" ref="BG51" si="77">+AC51+BD51</f>
        <v>0</v>
      </c>
      <c r="BH51" s="133">
        <f t="shared" ref="BH51" si="78">+AD51+BE51</f>
        <v>0</v>
      </c>
      <c r="BI51" s="311">
        <f t="shared" ref="BI51" si="79">BG51-BH51</f>
        <v>0</v>
      </c>
      <c r="BJ51" s="290"/>
      <c r="BK51" s="45"/>
    </row>
    <row r="52" spans="1:63" s="34" customFormat="1" ht="30" customHeight="1" thickBot="1">
      <c r="A52" s="341">
        <f t="shared" si="40"/>
        <v>46</v>
      </c>
      <c r="B52" s="313">
        <v>51708</v>
      </c>
      <c r="C52" s="282" t="s">
        <v>239</v>
      </c>
      <c r="D52" s="314" t="s">
        <v>241</v>
      </c>
      <c r="E52" s="51">
        <f>'[2]BOI#7'!$D161</f>
        <v>0</v>
      </c>
      <c r="F52" s="51"/>
      <c r="G52" s="52">
        <f t="shared" si="28"/>
        <v>0</v>
      </c>
      <c r="H52" s="51">
        <f>'[2]BOI#7'!$E161</f>
        <v>0</v>
      </c>
      <c r="I52" s="51"/>
      <c r="J52" s="52">
        <f t="shared" si="29"/>
        <v>0</v>
      </c>
      <c r="K52" s="51">
        <f>'[2]BOI#7'!$F161</f>
        <v>0</v>
      </c>
      <c r="L52" s="51"/>
      <c r="M52" s="53">
        <f t="shared" si="30"/>
        <v>0</v>
      </c>
      <c r="N52" s="191">
        <f t="shared" si="41"/>
        <v>0</v>
      </c>
      <c r="O52" s="130">
        <f t="shared" si="41"/>
        <v>0</v>
      </c>
      <c r="P52" s="62">
        <f t="shared" si="32"/>
        <v>0</v>
      </c>
      <c r="Q52" s="51">
        <f>'[2]BOI#7'!$H161</f>
        <v>0</v>
      </c>
      <c r="R52" s="51"/>
      <c r="S52" s="52">
        <f t="shared" si="33"/>
        <v>0</v>
      </c>
      <c r="T52" s="51">
        <f>'[2]BOI#7'!$I161</f>
        <v>0</v>
      </c>
      <c r="U52" s="51"/>
      <c r="V52" s="52">
        <f t="shared" si="34"/>
        <v>0</v>
      </c>
      <c r="W52" s="51">
        <f>'[2]BOI#7'!$J161</f>
        <v>0</v>
      </c>
      <c r="X52" s="51"/>
      <c r="Y52" s="53">
        <f t="shared" si="35"/>
        <v>0</v>
      </c>
      <c r="Z52" s="191">
        <f t="shared" si="42"/>
        <v>0</v>
      </c>
      <c r="AA52" s="201">
        <f t="shared" si="42"/>
        <v>0</v>
      </c>
      <c r="AB52" s="62">
        <f t="shared" si="37"/>
        <v>0</v>
      </c>
      <c r="AC52" s="315">
        <f t="shared" si="43"/>
        <v>0</v>
      </c>
      <c r="AD52" s="228">
        <f t="shared" si="43"/>
        <v>0</v>
      </c>
      <c r="AE52" s="317">
        <f t="shared" si="39"/>
        <v>0</v>
      </c>
      <c r="AF52" s="298">
        <f>'[2]BOI#7'!$L161</f>
        <v>0</v>
      </c>
      <c r="AG52" s="51"/>
      <c r="AH52" s="54">
        <f t="shared" si="13"/>
        <v>0</v>
      </c>
      <c r="AI52" s="51">
        <f>'[2]BOI#7'!$M161</f>
        <v>0</v>
      </c>
      <c r="AJ52" s="51"/>
      <c r="AK52" s="54">
        <f t="shared" si="14"/>
        <v>0</v>
      </c>
      <c r="AL52" s="51">
        <f>'[2]BOI#7'!$N161</f>
        <v>0</v>
      </c>
      <c r="AM52" s="51"/>
      <c r="AN52" s="53">
        <f t="shared" si="15"/>
        <v>0</v>
      </c>
      <c r="AO52" s="191">
        <f t="shared" si="44"/>
        <v>0</v>
      </c>
      <c r="AP52" s="130">
        <f t="shared" si="44"/>
        <v>0</v>
      </c>
      <c r="AQ52" s="62">
        <f t="shared" si="17"/>
        <v>0</v>
      </c>
      <c r="AR52" s="51">
        <f>'[2]BOI#7'!$P161</f>
        <v>0</v>
      </c>
      <c r="AS52" s="51"/>
      <c r="AT52" s="52">
        <f t="shared" si="18"/>
        <v>0</v>
      </c>
      <c r="AU52" s="51">
        <f>'[2]BOI#7'!$Q161</f>
        <v>0</v>
      </c>
      <c r="AV52" s="51"/>
      <c r="AW52" s="52">
        <f t="shared" si="19"/>
        <v>0</v>
      </c>
      <c r="AX52" s="51">
        <f>'[2]BOI#7'!$R161</f>
        <v>0</v>
      </c>
      <c r="AY52" s="51"/>
      <c r="AZ52" s="54">
        <f t="shared" si="20"/>
        <v>0</v>
      </c>
      <c r="BA52" s="191">
        <f t="shared" si="45"/>
        <v>0</v>
      </c>
      <c r="BB52" s="201">
        <f t="shared" si="45"/>
        <v>0</v>
      </c>
      <c r="BC52" s="223">
        <f t="shared" si="22"/>
        <v>0</v>
      </c>
      <c r="BD52" s="315">
        <f t="shared" si="23"/>
        <v>0</v>
      </c>
      <c r="BE52" s="316">
        <f t="shared" si="24"/>
        <v>0</v>
      </c>
      <c r="BF52" s="227">
        <f t="shared" si="25"/>
        <v>0</v>
      </c>
      <c r="BG52" s="315">
        <f t="shared" si="46"/>
        <v>0</v>
      </c>
      <c r="BH52" s="228">
        <f t="shared" si="46"/>
        <v>0</v>
      </c>
      <c r="BI52" s="317">
        <f t="shared" si="27"/>
        <v>0</v>
      </c>
      <c r="BJ52" s="290"/>
      <c r="BK52" s="277">
        <f>VLOOKUP($B52,Test!$A$69:$I$122,5,0)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80">SUM(E7:E52)</f>
        <v>2702644.5067405258</v>
      </c>
      <c r="F53" s="215">
        <f t="shared" si="80"/>
        <v>2864511.3600000003</v>
      </c>
      <c r="G53" s="41">
        <f t="shared" si="80"/>
        <v>-161866.85325947372</v>
      </c>
      <c r="H53" s="40">
        <f t="shared" si="80"/>
        <v>4568572.6265682317</v>
      </c>
      <c r="I53" s="40">
        <f t="shared" si="80"/>
        <v>3955555.8300000005</v>
      </c>
      <c r="J53" s="42">
        <f t="shared" si="80"/>
        <v>613016.79656823224</v>
      </c>
      <c r="K53" s="40">
        <f t="shared" si="80"/>
        <v>4456415.0668874504</v>
      </c>
      <c r="L53" s="40">
        <f t="shared" si="80"/>
        <v>2774168.36</v>
      </c>
      <c r="M53" s="43">
        <f t="shared" si="80"/>
        <v>1682246.7068874496</v>
      </c>
      <c r="N53" s="192">
        <f t="shared" si="80"/>
        <v>11727632.200196208</v>
      </c>
      <c r="O53" s="131">
        <f t="shared" si="80"/>
        <v>9594235.5500000007</v>
      </c>
      <c r="P53" s="64">
        <f t="shared" si="80"/>
        <v>2133396.6501962082</v>
      </c>
      <c r="Q53" s="299">
        <f t="shared" si="80"/>
        <v>5253173.6628314815</v>
      </c>
      <c r="R53" s="40">
        <f t="shared" si="80"/>
        <v>2851616.9700000007</v>
      </c>
      <c r="S53" s="41">
        <f t="shared" si="80"/>
        <v>2401556.6928314818</v>
      </c>
      <c r="T53" s="40">
        <f t="shared" si="80"/>
        <v>5047956.7722857436</v>
      </c>
      <c r="U53" s="40">
        <f t="shared" si="80"/>
        <v>0</v>
      </c>
      <c r="V53" s="42">
        <f t="shared" si="80"/>
        <v>5047956.7722857436</v>
      </c>
      <c r="W53" s="40">
        <f t="shared" si="80"/>
        <v>4099179.2415725356</v>
      </c>
      <c r="X53" s="40">
        <f t="shared" si="80"/>
        <v>0</v>
      </c>
      <c r="Y53" s="43">
        <f t="shared" si="80"/>
        <v>4099179.2415725356</v>
      </c>
      <c r="Z53" s="192">
        <f t="shared" si="80"/>
        <v>14400309.676689761</v>
      </c>
      <c r="AA53" s="202">
        <f t="shared" si="80"/>
        <v>2851616.9700000007</v>
      </c>
      <c r="AB53" s="64">
        <f t="shared" si="80"/>
        <v>11548692.706689758</v>
      </c>
      <c r="AC53" s="205">
        <f t="shared" si="80"/>
        <v>26127941.876885965</v>
      </c>
      <c r="AD53" s="134">
        <f t="shared" si="80"/>
        <v>12445852.52</v>
      </c>
      <c r="AE53" s="331">
        <f t="shared" si="80"/>
        <v>13682089.356885968</v>
      </c>
      <c r="AF53" s="299">
        <f t="shared" si="80"/>
        <v>5241690.0894158501</v>
      </c>
      <c r="AG53" s="40">
        <f t="shared" si="80"/>
        <v>0</v>
      </c>
      <c r="AH53" s="215">
        <f t="shared" si="80"/>
        <v>5241690.0894158501</v>
      </c>
      <c r="AI53" s="40">
        <f t="shared" si="80"/>
        <v>4542509.9500815384</v>
      </c>
      <c r="AJ53" s="40">
        <f t="shared" si="80"/>
        <v>0</v>
      </c>
      <c r="AK53" s="215">
        <f t="shared" ref="AK53:BI53" si="81">SUM(AK7:AK52)</f>
        <v>4542509.9500815384</v>
      </c>
      <c r="AL53" s="40">
        <f t="shared" si="81"/>
        <v>4673204.6279916214</v>
      </c>
      <c r="AM53" s="40">
        <f t="shared" si="81"/>
        <v>0</v>
      </c>
      <c r="AN53" s="43">
        <f t="shared" si="81"/>
        <v>4673204.6279916214</v>
      </c>
      <c r="AO53" s="192">
        <f t="shared" si="81"/>
        <v>14457404.667489009</v>
      </c>
      <c r="AP53" s="131">
        <f t="shared" si="81"/>
        <v>0</v>
      </c>
      <c r="AQ53" s="308">
        <f t="shared" si="81"/>
        <v>14457404.667489009</v>
      </c>
      <c r="AR53" s="299">
        <f t="shared" si="81"/>
        <v>4948753.0317579033</v>
      </c>
      <c r="AS53" s="40">
        <f t="shared" si="81"/>
        <v>0</v>
      </c>
      <c r="AT53" s="42">
        <f t="shared" si="81"/>
        <v>4948753.0317579033</v>
      </c>
      <c r="AU53" s="40">
        <f t="shared" si="81"/>
        <v>4700064.3336547231</v>
      </c>
      <c r="AV53" s="40">
        <f t="shared" si="81"/>
        <v>0</v>
      </c>
      <c r="AW53" s="42">
        <f t="shared" si="81"/>
        <v>4700064.3336547231</v>
      </c>
      <c r="AX53" s="40">
        <f t="shared" si="81"/>
        <v>4753569.4572515711</v>
      </c>
      <c r="AY53" s="40">
        <f t="shared" si="81"/>
        <v>0</v>
      </c>
      <c r="AZ53" s="41">
        <f t="shared" si="81"/>
        <v>4753569.4572515711</v>
      </c>
      <c r="BA53" s="192">
        <f t="shared" si="81"/>
        <v>14402386.822664199</v>
      </c>
      <c r="BB53" s="202">
        <f t="shared" si="81"/>
        <v>0</v>
      </c>
      <c r="BC53" s="224">
        <f t="shared" si="81"/>
        <v>14402386.822664199</v>
      </c>
      <c r="BD53" s="205">
        <f t="shared" si="81"/>
        <v>28859791.490153212</v>
      </c>
      <c r="BE53" s="218">
        <f t="shared" si="81"/>
        <v>0</v>
      </c>
      <c r="BF53" s="226">
        <f t="shared" si="81"/>
        <v>28859791.490153212</v>
      </c>
      <c r="BG53" s="205">
        <f t="shared" si="81"/>
        <v>54987733.367039181</v>
      </c>
      <c r="BH53" s="134">
        <f t="shared" si="81"/>
        <v>12445852.52</v>
      </c>
      <c r="BI53" s="226">
        <f t="shared" si="81"/>
        <v>42541880.847039178</v>
      </c>
      <c r="BJ53" s="288"/>
      <c r="BK53" s="278">
        <f>SUM(BK7:BK52)</f>
        <v>5435901.3300000001</v>
      </c>
    </row>
    <row r="54" spans="1:63" ht="33" customHeight="1"/>
    <row r="55" spans="1:63" ht="33" customHeight="1">
      <c r="F55" s="304">
        <f>ROUND(F53-Test!$D$125,2)</f>
        <v>300382.62</v>
      </c>
    </row>
    <row r="56" spans="1:63" ht="33" customHeight="1"/>
    <row r="57" spans="1:63" ht="33" customHeight="1"/>
  </sheetData>
  <mergeCells count="13">
    <mergeCell ref="A53:C53"/>
    <mergeCell ref="AO4:AQ4"/>
    <mergeCell ref="AR4:AZ4"/>
    <mergeCell ref="N5:P5"/>
    <mergeCell ref="Z5:AB5"/>
    <mergeCell ref="AC5:AE5"/>
    <mergeCell ref="AO5:AQ5"/>
    <mergeCell ref="E4:M4"/>
    <mergeCell ref="N4:P4"/>
    <mergeCell ref="Q4:Y4"/>
    <mergeCell ref="Z4:AB4"/>
    <mergeCell ref="AC4:AE4"/>
    <mergeCell ref="AF4:AN4"/>
  </mergeCells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tabSelected="1" zoomScale="70" zoomScaleNormal="70" workbookViewId="0">
      <pane xSplit="4" ySplit="6" topLeftCell="P49" activePane="bottomRight" state="frozen"/>
      <selection activeCell="I53" sqref="I53"/>
      <selection pane="topRight" activeCell="I53" sqref="I53"/>
      <selection pane="bottomLeft" activeCell="I53" sqref="I53"/>
      <selection pane="bottomRight" activeCell="R50" sqref="R5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249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'[2]BOI#8'!$D116</f>
        <v>6200</v>
      </c>
      <c r="F7" s="46">
        <v>6200</v>
      </c>
      <c r="G7" s="47">
        <f>E7-F7</f>
        <v>0</v>
      </c>
      <c r="H7" s="46">
        <f>'[2]BOI#8'!$E116</f>
        <v>6400</v>
      </c>
      <c r="I7" s="46">
        <v>6400</v>
      </c>
      <c r="J7" s="47">
        <f>H7-I7</f>
        <v>0</v>
      </c>
      <c r="K7" s="46">
        <f>'[2]BOI#8'!$F116</f>
        <v>6100</v>
      </c>
      <c r="L7" s="46">
        <v>6100</v>
      </c>
      <c r="M7" s="48">
        <f>K7-L7</f>
        <v>0</v>
      </c>
      <c r="N7" s="190">
        <f>+E7+H7+K7</f>
        <v>18700</v>
      </c>
      <c r="O7" s="129">
        <f>+F7+I7+L7</f>
        <v>18700</v>
      </c>
      <c r="P7" s="61">
        <f>+N7-O7</f>
        <v>0</v>
      </c>
      <c r="Q7" s="46">
        <f>'[2]BOI#8'!$H116</f>
        <v>6300</v>
      </c>
      <c r="R7" s="46">
        <v>6300</v>
      </c>
      <c r="S7" s="47">
        <f>Q7-R7</f>
        <v>0</v>
      </c>
      <c r="T7" s="46">
        <f>'[2]BOI#8'!$I116</f>
        <v>6300</v>
      </c>
      <c r="U7" s="46"/>
      <c r="V7" s="47">
        <f>T7-U7</f>
        <v>6300</v>
      </c>
      <c r="W7" s="46">
        <f>'[2]BOI#8'!$J116</f>
        <v>6100</v>
      </c>
      <c r="X7" s="46"/>
      <c r="Y7" s="48">
        <f>W7-X7</f>
        <v>6100</v>
      </c>
      <c r="Z7" s="190">
        <f>+Q7+T7+W7</f>
        <v>18700</v>
      </c>
      <c r="AA7" s="200">
        <f>+R7+U7+X7</f>
        <v>6300</v>
      </c>
      <c r="AB7" s="61">
        <f>+Z7-AA7</f>
        <v>12400</v>
      </c>
      <c r="AC7" s="204">
        <f>+E7+H7+K7+Q7+T7+W7</f>
        <v>37400</v>
      </c>
      <c r="AD7" s="133">
        <f>+F7+I7+L7+R7+U7+X7</f>
        <v>25000</v>
      </c>
      <c r="AE7" s="311">
        <f>+AC7-AD7</f>
        <v>12400</v>
      </c>
      <c r="AF7" s="297">
        <f>'[2]BOI#8'!$L116</f>
        <v>7500</v>
      </c>
      <c r="AG7" s="46"/>
      <c r="AH7" s="50">
        <f t="shared" ref="AH7:AH52" si="13">AF7-AG7</f>
        <v>7500</v>
      </c>
      <c r="AI7" s="46">
        <f>'[2]BOI#8'!$M116</f>
        <v>7500</v>
      </c>
      <c r="AJ7" s="46"/>
      <c r="AK7" s="50">
        <f t="shared" ref="AK7:AK52" si="14">AI7-AJ7</f>
        <v>7500</v>
      </c>
      <c r="AL7" s="46">
        <f>'[2]BOI#8'!$N116</f>
        <v>6600</v>
      </c>
      <c r="AM7" s="46"/>
      <c r="AN7" s="48">
        <f t="shared" ref="AN7:AN52" si="15">AL7-AM7</f>
        <v>6600</v>
      </c>
      <c r="AO7" s="190">
        <f t="shared" ref="AO7:AP49" si="16">+AF7+AI7+AL7</f>
        <v>21600</v>
      </c>
      <c r="AP7" s="129">
        <f t="shared" si="16"/>
        <v>0</v>
      </c>
      <c r="AQ7" s="61">
        <f t="shared" ref="AQ7:AQ52" si="17">AO7-AP7</f>
        <v>21600</v>
      </c>
      <c r="AR7" s="46">
        <f>'[2]BOI#8'!$P116</f>
        <v>7400</v>
      </c>
      <c r="AS7" s="46"/>
      <c r="AT7" s="47">
        <f t="shared" ref="AT7:AT52" si="18">AR7-AS7</f>
        <v>7400</v>
      </c>
      <c r="AU7" s="46">
        <f>'[2]BOI#8'!$Q116</f>
        <v>7400</v>
      </c>
      <c r="AV7" s="46"/>
      <c r="AW7" s="47">
        <f t="shared" ref="AW7:AW52" si="19">AU7-AV7</f>
        <v>7400</v>
      </c>
      <c r="AX7" s="46">
        <f>'[2]BOI#8'!$R116</f>
        <v>7200</v>
      </c>
      <c r="AY7" s="46"/>
      <c r="AZ7" s="50">
        <f t="shared" ref="AZ7:AZ52" si="20">AX7-AY7</f>
        <v>7200</v>
      </c>
      <c r="BA7" s="190">
        <f t="shared" ref="BA7:BB49" si="21">+AR7+AU7+AX7</f>
        <v>22000</v>
      </c>
      <c r="BB7" s="200">
        <f t="shared" si="21"/>
        <v>0</v>
      </c>
      <c r="BC7" s="222">
        <f t="shared" ref="BC7:BC52" si="22">BA7-BB7</f>
        <v>22000</v>
      </c>
      <c r="BD7" s="204">
        <f t="shared" ref="BD7:BD52" si="23">AF7+AI7+AL7+AR7+AU7+AX7</f>
        <v>43600</v>
      </c>
      <c r="BE7" s="217">
        <f t="shared" ref="BE7:BE52" si="24">+AG7+AJ7+AM7+AS7+AV7+AY7</f>
        <v>0</v>
      </c>
      <c r="BF7" s="225">
        <f t="shared" ref="BF7:BF52" si="25">BD7-BE7</f>
        <v>43600</v>
      </c>
      <c r="BG7" s="204">
        <f t="shared" ref="BG7:BH49" si="26">+AC7+BD7</f>
        <v>81000</v>
      </c>
      <c r="BH7" s="133">
        <f t="shared" si="26"/>
        <v>25000</v>
      </c>
      <c r="BI7" s="225">
        <f t="shared" ref="BI7:BI52" si="27">BG7-BH7</f>
        <v>56000</v>
      </c>
      <c r="BJ7" s="290"/>
      <c r="BK7" s="45">
        <f>VLOOKUP($B7,Test!$A$69:$I$122,6,0)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'[2]BOI#8'!$D117</f>
        <v>276282.79000000004</v>
      </c>
      <c r="F8" s="46">
        <v>182835.75</v>
      </c>
      <c r="G8" s="47">
        <f t="shared" ref="G8:G52" si="28">E8-F8</f>
        <v>93447.040000000037</v>
      </c>
      <c r="H8" s="46">
        <f>'[2]BOI#8'!$E117</f>
        <v>275647.58999999997</v>
      </c>
      <c r="I8" s="46">
        <v>423489.19</v>
      </c>
      <c r="J8" s="47">
        <f t="shared" ref="J8:J52" si="29">H8-I8</f>
        <v>-147841.60000000003</v>
      </c>
      <c r="K8" s="46">
        <f>'[2]BOI#8'!$F117</f>
        <v>364872.86</v>
      </c>
      <c r="L8" s="46">
        <v>305192.15000000002</v>
      </c>
      <c r="M8" s="48">
        <f t="shared" ref="M8:M52" si="30">K8-L8</f>
        <v>59680.709999999963</v>
      </c>
      <c r="N8" s="190">
        <f t="shared" ref="N8:O49" si="31">+E8+H8+K8</f>
        <v>916803.24</v>
      </c>
      <c r="O8" s="129">
        <f t="shared" si="31"/>
        <v>911517.09</v>
      </c>
      <c r="P8" s="61">
        <f t="shared" ref="P8:P52" si="32">+N8-O8</f>
        <v>5286.1500000000233</v>
      </c>
      <c r="Q8" s="46">
        <f>'[2]BOI#8'!$H117</f>
        <v>349411.70999999996</v>
      </c>
      <c r="R8" s="46">
        <v>192050.11</v>
      </c>
      <c r="S8" s="47">
        <f t="shared" ref="S8:S52" si="33">Q8-R8</f>
        <v>157361.59999999998</v>
      </c>
      <c r="T8" s="46">
        <f>'[2]BOI#8'!$I117</f>
        <v>350062.16000000003</v>
      </c>
      <c r="U8" s="46"/>
      <c r="V8" s="47">
        <f t="shared" ref="V8:V52" si="34">T8-U8</f>
        <v>350062.16000000003</v>
      </c>
      <c r="W8" s="46">
        <f>'[2]BOI#8'!$J117</f>
        <v>300402.13</v>
      </c>
      <c r="X8" s="46"/>
      <c r="Y8" s="48">
        <f t="shared" ref="Y8:Y52" si="35">W8-X8</f>
        <v>300402.13</v>
      </c>
      <c r="Z8" s="190">
        <f t="shared" ref="Z8:AA49" si="36">+Q8+T8+W8</f>
        <v>999876</v>
      </c>
      <c r="AA8" s="200">
        <f t="shared" si="36"/>
        <v>192050.11</v>
      </c>
      <c r="AB8" s="61">
        <f t="shared" ref="AB8:AB52" si="37">+Z8-AA8</f>
        <v>807825.89</v>
      </c>
      <c r="AC8" s="204">
        <f t="shared" ref="AC8:AD49" si="38">+E8+H8+K8+Q8+T8+W8</f>
        <v>1916679.2399999998</v>
      </c>
      <c r="AD8" s="133">
        <f t="shared" si="38"/>
        <v>1103567.2</v>
      </c>
      <c r="AE8" s="311">
        <f t="shared" ref="AE8:AE52" si="39">+AC8-AD8</f>
        <v>813112.0399999998</v>
      </c>
      <c r="AF8" s="297">
        <f>'[2]BOI#8'!$L117</f>
        <v>439986.95999999996</v>
      </c>
      <c r="AG8" s="46"/>
      <c r="AH8" s="50">
        <f t="shared" si="13"/>
        <v>439986.95999999996</v>
      </c>
      <c r="AI8" s="46">
        <f>'[2]BOI#8'!$M117</f>
        <v>431817.39</v>
      </c>
      <c r="AJ8" s="46"/>
      <c r="AK8" s="50">
        <f t="shared" si="14"/>
        <v>431817.39</v>
      </c>
      <c r="AL8" s="46">
        <f>'[2]BOI#8'!$N117</f>
        <v>371211.23</v>
      </c>
      <c r="AM8" s="46"/>
      <c r="AN8" s="48">
        <f t="shared" si="15"/>
        <v>371211.23</v>
      </c>
      <c r="AO8" s="190">
        <f t="shared" si="16"/>
        <v>1243015.58</v>
      </c>
      <c r="AP8" s="129">
        <f t="shared" si="16"/>
        <v>0</v>
      </c>
      <c r="AQ8" s="61">
        <f t="shared" si="17"/>
        <v>1243015.58</v>
      </c>
      <c r="AR8" s="46">
        <f>'[2]BOI#8'!$P117</f>
        <v>429207.87</v>
      </c>
      <c r="AS8" s="46"/>
      <c r="AT8" s="47">
        <f t="shared" si="18"/>
        <v>429207.87</v>
      </c>
      <c r="AU8" s="46">
        <f>'[2]BOI#8'!$Q117</f>
        <v>426001.35</v>
      </c>
      <c r="AV8" s="46"/>
      <c r="AW8" s="47">
        <f t="shared" si="19"/>
        <v>426001.35</v>
      </c>
      <c r="AX8" s="46">
        <f>'[2]BOI#8'!$R117</f>
        <v>421423.86</v>
      </c>
      <c r="AY8" s="46"/>
      <c r="AZ8" s="50">
        <f t="shared" si="20"/>
        <v>421423.86</v>
      </c>
      <c r="BA8" s="190">
        <f t="shared" si="21"/>
        <v>1276633.08</v>
      </c>
      <c r="BB8" s="200">
        <f t="shared" si="21"/>
        <v>0</v>
      </c>
      <c r="BC8" s="222">
        <f t="shared" si="22"/>
        <v>1276633.08</v>
      </c>
      <c r="BD8" s="204">
        <f t="shared" si="23"/>
        <v>2519648.66</v>
      </c>
      <c r="BE8" s="217">
        <f t="shared" si="24"/>
        <v>0</v>
      </c>
      <c r="BF8" s="225">
        <f t="shared" si="25"/>
        <v>2519648.66</v>
      </c>
      <c r="BG8" s="204">
        <f t="shared" si="26"/>
        <v>4436327.9000000004</v>
      </c>
      <c r="BH8" s="133">
        <f t="shared" si="26"/>
        <v>1103567.2</v>
      </c>
      <c r="BI8" s="225">
        <f t="shared" si="27"/>
        <v>3332760.7</v>
      </c>
      <c r="BJ8" s="290"/>
      <c r="BK8" s="45">
        <f>VLOOKUP($B8,Test!$A$69:$I$122,6,0)</f>
        <v>-32.44</v>
      </c>
    </row>
    <row r="9" spans="1:63" s="34" customFormat="1" ht="30" customHeight="1">
      <c r="A9" s="31">
        <f t="shared" ref="A9:A52" si="40">A8+1</f>
        <v>3</v>
      </c>
      <c r="B9" s="87">
        <v>51203</v>
      </c>
      <c r="C9" s="281" t="s">
        <v>2</v>
      </c>
      <c r="D9" s="35" t="s">
        <v>43</v>
      </c>
      <c r="E9" s="46">
        <f>'[2]BOI#8'!$D118</f>
        <v>184412.25</v>
      </c>
      <c r="F9" s="46">
        <v>148669.6</v>
      </c>
      <c r="G9" s="47">
        <f t="shared" si="28"/>
        <v>35742.649999999994</v>
      </c>
      <c r="H9" s="46">
        <f>'[2]BOI#8'!$E118</f>
        <v>23402.16</v>
      </c>
      <c r="I9" s="46">
        <v>24911.22</v>
      </c>
      <c r="J9" s="47">
        <f t="shared" si="29"/>
        <v>-1509.0600000000013</v>
      </c>
      <c r="K9" s="46">
        <f>'[2]BOI#8'!$F118</f>
        <v>26155.360000000001</v>
      </c>
      <c r="L9" s="46">
        <v>21939.9</v>
      </c>
      <c r="M9" s="48">
        <f t="shared" si="30"/>
        <v>4215.4599999999991</v>
      </c>
      <c r="N9" s="190">
        <f t="shared" si="31"/>
        <v>233969.77000000002</v>
      </c>
      <c r="O9" s="129">
        <f t="shared" si="31"/>
        <v>195520.72</v>
      </c>
      <c r="P9" s="61">
        <f t="shared" si="32"/>
        <v>38449.050000000017</v>
      </c>
      <c r="Q9" s="46">
        <f>'[2]BOI#8'!$H118</f>
        <v>23963.96</v>
      </c>
      <c r="R9" s="46">
        <v>3779.42</v>
      </c>
      <c r="S9" s="47">
        <f t="shared" si="33"/>
        <v>20184.54</v>
      </c>
      <c r="T9" s="46">
        <f>'[2]BOI#8'!$I118</f>
        <v>23963.96</v>
      </c>
      <c r="U9" s="46"/>
      <c r="V9" s="47">
        <f t="shared" si="34"/>
        <v>23963.96</v>
      </c>
      <c r="W9" s="46">
        <f>'[2]BOI#8'!$J118</f>
        <v>23085.11</v>
      </c>
      <c r="X9" s="46"/>
      <c r="Y9" s="48">
        <f t="shared" si="35"/>
        <v>23085.11</v>
      </c>
      <c r="Z9" s="190">
        <f t="shared" si="36"/>
        <v>71013.03</v>
      </c>
      <c r="AA9" s="200">
        <f t="shared" si="36"/>
        <v>3779.42</v>
      </c>
      <c r="AB9" s="61">
        <f t="shared" si="37"/>
        <v>67233.61</v>
      </c>
      <c r="AC9" s="204">
        <f t="shared" si="38"/>
        <v>304982.8</v>
      </c>
      <c r="AD9" s="133">
        <f t="shared" si="38"/>
        <v>199300.14</v>
      </c>
      <c r="AE9" s="311">
        <f t="shared" si="39"/>
        <v>105682.65999999997</v>
      </c>
      <c r="AF9" s="297">
        <f>'[2]BOI#8'!$L118</f>
        <v>32677.35</v>
      </c>
      <c r="AG9" s="46"/>
      <c r="AH9" s="50">
        <f t="shared" si="13"/>
        <v>32677.35</v>
      </c>
      <c r="AI9" s="46">
        <f>'[2]BOI#8'!$M118</f>
        <v>32677.35</v>
      </c>
      <c r="AJ9" s="46"/>
      <c r="AK9" s="50">
        <f t="shared" si="14"/>
        <v>32677.35</v>
      </c>
      <c r="AL9" s="46">
        <f>'[2]BOI#8'!$N118</f>
        <v>26951.87</v>
      </c>
      <c r="AM9" s="46"/>
      <c r="AN9" s="48">
        <f t="shared" si="15"/>
        <v>26951.87</v>
      </c>
      <c r="AO9" s="190">
        <f t="shared" si="16"/>
        <v>92306.569999999992</v>
      </c>
      <c r="AP9" s="129">
        <f t="shared" si="16"/>
        <v>0</v>
      </c>
      <c r="AQ9" s="61">
        <f t="shared" si="17"/>
        <v>92306.569999999992</v>
      </c>
      <c r="AR9" s="46">
        <f>'[2]BOI#8'!$P118</f>
        <v>32089.89</v>
      </c>
      <c r="AS9" s="46"/>
      <c r="AT9" s="47">
        <f t="shared" si="18"/>
        <v>32089.89</v>
      </c>
      <c r="AU9" s="46">
        <f>'[2]BOI#8'!$Q118</f>
        <v>32089.89</v>
      </c>
      <c r="AV9" s="46"/>
      <c r="AW9" s="47">
        <f t="shared" si="19"/>
        <v>32089.89</v>
      </c>
      <c r="AX9" s="46">
        <f>'[2]BOI#8'!$R118</f>
        <v>31269.040000000001</v>
      </c>
      <c r="AY9" s="46"/>
      <c r="AZ9" s="50">
        <f t="shared" si="20"/>
        <v>31269.040000000001</v>
      </c>
      <c r="BA9" s="190">
        <f t="shared" si="21"/>
        <v>95448.82</v>
      </c>
      <c r="BB9" s="200">
        <f t="shared" si="21"/>
        <v>0</v>
      </c>
      <c r="BC9" s="222">
        <f t="shared" si="22"/>
        <v>95448.82</v>
      </c>
      <c r="BD9" s="204">
        <f t="shared" si="23"/>
        <v>187755.38999999998</v>
      </c>
      <c r="BE9" s="217">
        <f t="shared" si="24"/>
        <v>0</v>
      </c>
      <c r="BF9" s="225">
        <f t="shared" si="25"/>
        <v>187755.38999999998</v>
      </c>
      <c r="BG9" s="204">
        <f t="shared" si="26"/>
        <v>492738.18999999994</v>
      </c>
      <c r="BH9" s="133">
        <f t="shared" si="26"/>
        <v>199300.14</v>
      </c>
      <c r="BI9" s="225">
        <f t="shared" si="27"/>
        <v>293438.04999999993</v>
      </c>
      <c r="BJ9" s="290"/>
      <c r="BK9" s="45">
        <f>VLOOKUP($B9,Test!$A$69:$I$122,6,0)</f>
        <v>0</v>
      </c>
    </row>
    <row r="10" spans="1:63" s="34" customFormat="1" ht="30" customHeight="1">
      <c r="A10" s="31">
        <f t="shared" si="40"/>
        <v>4</v>
      </c>
      <c r="B10" s="87">
        <v>51299</v>
      </c>
      <c r="C10" s="281" t="s">
        <v>3</v>
      </c>
      <c r="D10" s="35" t="s">
        <v>44</v>
      </c>
      <c r="E10" s="46">
        <f>'[2]BOI#8'!$D119</f>
        <v>48454.12</v>
      </c>
      <c r="F10" s="46">
        <v>57821.45</v>
      </c>
      <c r="G10" s="47">
        <f t="shared" si="28"/>
        <v>-9367.3299999999945</v>
      </c>
      <c r="H10" s="46">
        <f>'[2]BOI#8'!$E119</f>
        <v>269119.20999999996</v>
      </c>
      <c r="I10" s="46">
        <v>42785.09</v>
      </c>
      <c r="J10" s="47">
        <f t="shared" si="29"/>
        <v>226334.11999999997</v>
      </c>
      <c r="K10" s="46">
        <f>'[2]BOI#8'!$F119</f>
        <v>132711.72</v>
      </c>
      <c r="L10" s="46">
        <v>55473.87</v>
      </c>
      <c r="M10" s="48">
        <f t="shared" si="30"/>
        <v>77237.850000000006</v>
      </c>
      <c r="N10" s="190">
        <f t="shared" si="31"/>
        <v>450285.04999999993</v>
      </c>
      <c r="O10" s="129">
        <f t="shared" si="31"/>
        <v>156080.41</v>
      </c>
      <c r="P10" s="61">
        <f t="shared" si="32"/>
        <v>294204.6399999999</v>
      </c>
      <c r="Q10" s="46">
        <f>'[2]BOI#8'!$H119</f>
        <v>60017.48</v>
      </c>
      <c r="R10" s="46">
        <v>51941.82</v>
      </c>
      <c r="S10" s="47">
        <f t="shared" si="33"/>
        <v>8075.6600000000035</v>
      </c>
      <c r="T10" s="46">
        <f>'[2]BOI#8'!$I119</f>
        <v>51938.2</v>
      </c>
      <c r="U10" s="46"/>
      <c r="V10" s="47">
        <f t="shared" si="34"/>
        <v>51938.2</v>
      </c>
      <c r="W10" s="46">
        <f>'[2]BOI#8'!$J119</f>
        <v>48772.45</v>
      </c>
      <c r="X10" s="46"/>
      <c r="Y10" s="48">
        <f t="shared" si="35"/>
        <v>48772.45</v>
      </c>
      <c r="Z10" s="190">
        <f t="shared" si="36"/>
        <v>160728.13</v>
      </c>
      <c r="AA10" s="200">
        <f t="shared" si="36"/>
        <v>51941.82</v>
      </c>
      <c r="AB10" s="61">
        <f t="shared" si="37"/>
        <v>108786.31</v>
      </c>
      <c r="AC10" s="204">
        <f t="shared" si="38"/>
        <v>611013.17999999982</v>
      </c>
      <c r="AD10" s="133">
        <f t="shared" si="38"/>
        <v>208022.23</v>
      </c>
      <c r="AE10" s="311">
        <f t="shared" si="39"/>
        <v>402990.94999999984</v>
      </c>
      <c r="AF10" s="297">
        <f>'[2]BOI#8'!$L119</f>
        <v>70845.03</v>
      </c>
      <c r="AG10" s="46"/>
      <c r="AH10" s="50">
        <f t="shared" si="13"/>
        <v>70845.03</v>
      </c>
      <c r="AI10" s="46">
        <f>'[2]BOI#8'!$M119</f>
        <v>69077.989999999991</v>
      </c>
      <c r="AJ10" s="46"/>
      <c r="AK10" s="50">
        <f t="shared" si="14"/>
        <v>69077.989999999991</v>
      </c>
      <c r="AL10" s="46">
        <f>'[2]BOI#8'!$N119</f>
        <v>56358.29</v>
      </c>
      <c r="AM10" s="46"/>
      <c r="AN10" s="48">
        <f t="shared" si="15"/>
        <v>56358.29</v>
      </c>
      <c r="AO10" s="190">
        <f t="shared" si="16"/>
        <v>196281.31</v>
      </c>
      <c r="AP10" s="129">
        <f t="shared" si="16"/>
        <v>0</v>
      </c>
      <c r="AQ10" s="61">
        <f t="shared" si="17"/>
        <v>196281.31</v>
      </c>
      <c r="AR10" s="46">
        <f>'[2]BOI#8'!$P119</f>
        <v>16080</v>
      </c>
      <c r="AS10" s="46"/>
      <c r="AT10" s="47">
        <f t="shared" si="18"/>
        <v>16080</v>
      </c>
      <c r="AU10" s="46">
        <f>'[2]BOI#8'!$Q119</f>
        <v>64997.93</v>
      </c>
      <c r="AV10" s="46"/>
      <c r="AW10" s="47">
        <f t="shared" si="19"/>
        <v>64997.93</v>
      </c>
      <c r="AX10" s="46">
        <f>'[2]BOI#8'!$R119</f>
        <v>550144.77</v>
      </c>
      <c r="AY10" s="46"/>
      <c r="AZ10" s="50">
        <f t="shared" si="20"/>
        <v>550144.77</v>
      </c>
      <c r="BA10" s="190">
        <f t="shared" si="21"/>
        <v>631222.69999999995</v>
      </c>
      <c r="BB10" s="200">
        <f t="shared" si="21"/>
        <v>0</v>
      </c>
      <c r="BC10" s="222">
        <f t="shared" si="22"/>
        <v>631222.69999999995</v>
      </c>
      <c r="BD10" s="204">
        <f t="shared" si="23"/>
        <v>827504.01</v>
      </c>
      <c r="BE10" s="217">
        <f t="shared" si="24"/>
        <v>0</v>
      </c>
      <c r="BF10" s="225">
        <f t="shared" si="25"/>
        <v>827504.01</v>
      </c>
      <c r="BG10" s="204">
        <f t="shared" si="26"/>
        <v>1438517.19</v>
      </c>
      <c r="BH10" s="133">
        <f t="shared" si="26"/>
        <v>208022.23</v>
      </c>
      <c r="BI10" s="225">
        <f t="shared" si="27"/>
        <v>1230494.96</v>
      </c>
      <c r="BJ10" s="290"/>
      <c r="BK10" s="45">
        <f>VLOOKUP($B10,Test!$A$69:$I$122,6,0)</f>
        <v>0</v>
      </c>
    </row>
    <row r="11" spans="1:63" s="34" customFormat="1" ht="30" customHeight="1">
      <c r="A11" s="31">
        <f t="shared" si="40"/>
        <v>5</v>
      </c>
      <c r="B11" s="87">
        <v>51301</v>
      </c>
      <c r="C11" s="281" t="s">
        <v>4</v>
      </c>
      <c r="D11" s="35" t="s">
        <v>45</v>
      </c>
      <c r="E11" s="46">
        <f>'[2]BOI#8'!$D120</f>
        <v>0</v>
      </c>
      <c r="F11" s="46"/>
      <c r="G11" s="47">
        <f t="shared" si="28"/>
        <v>0</v>
      </c>
      <c r="H11" s="46">
        <f>'[2]BOI#8'!$E120</f>
        <v>227669.62</v>
      </c>
      <c r="I11" s="46"/>
      <c r="J11" s="47">
        <f t="shared" si="29"/>
        <v>227669.62</v>
      </c>
      <c r="K11" s="46">
        <f>'[2]BOI#8'!$F120</f>
        <v>178977.38</v>
      </c>
      <c r="L11" s="46"/>
      <c r="M11" s="48">
        <f t="shared" si="30"/>
        <v>178977.38</v>
      </c>
      <c r="N11" s="190">
        <f t="shared" si="31"/>
        <v>406647</v>
      </c>
      <c r="O11" s="129">
        <f t="shared" si="31"/>
        <v>0</v>
      </c>
      <c r="P11" s="61">
        <f t="shared" si="32"/>
        <v>406647</v>
      </c>
      <c r="Q11" s="46">
        <f>'[2]BOI#8'!$H120</f>
        <v>129747.75</v>
      </c>
      <c r="R11" s="46"/>
      <c r="S11" s="47">
        <f t="shared" si="33"/>
        <v>129747.75</v>
      </c>
      <c r="T11" s="46">
        <f>'[2]BOI#8'!$I120</f>
        <v>0</v>
      </c>
      <c r="U11" s="46"/>
      <c r="V11" s="47">
        <f t="shared" si="34"/>
        <v>0</v>
      </c>
      <c r="W11" s="46">
        <f>'[2]BOI#8'!$J120</f>
        <v>0</v>
      </c>
      <c r="X11" s="46"/>
      <c r="Y11" s="48">
        <f t="shared" si="35"/>
        <v>0</v>
      </c>
      <c r="Z11" s="190">
        <f t="shared" si="36"/>
        <v>129747.75</v>
      </c>
      <c r="AA11" s="200">
        <f t="shared" si="36"/>
        <v>0</v>
      </c>
      <c r="AB11" s="61">
        <f t="shared" si="37"/>
        <v>129747.75</v>
      </c>
      <c r="AC11" s="204">
        <f t="shared" si="38"/>
        <v>536394.75</v>
      </c>
      <c r="AD11" s="133">
        <f t="shared" si="38"/>
        <v>0</v>
      </c>
      <c r="AE11" s="311">
        <f t="shared" si="39"/>
        <v>536394.75</v>
      </c>
      <c r="AF11" s="297">
        <f>'[2]BOI#8'!$L120</f>
        <v>207267.73</v>
      </c>
      <c r="AG11" s="46"/>
      <c r="AH11" s="50">
        <f t="shared" si="13"/>
        <v>207267.73</v>
      </c>
      <c r="AI11" s="46">
        <f>'[2]BOI#8'!$M120</f>
        <v>0</v>
      </c>
      <c r="AJ11" s="46"/>
      <c r="AK11" s="50">
        <f t="shared" si="14"/>
        <v>0</v>
      </c>
      <c r="AL11" s="46">
        <f>'[2]BOI#8'!$N120</f>
        <v>218695.19</v>
      </c>
      <c r="AM11" s="46"/>
      <c r="AN11" s="48">
        <f t="shared" si="15"/>
        <v>218695.19</v>
      </c>
      <c r="AO11" s="190">
        <f t="shared" si="16"/>
        <v>425962.92000000004</v>
      </c>
      <c r="AP11" s="129">
        <f t="shared" si="16"/>
        <v>0</v>
      </c>
      <c r="AQ11" s="61">
        <f t="shared" si="17"/>
        <v>425962.92000000004</v>
      </c>
      <c r="AR11" s="46">
        <f>'[2]BOI#8'!$P120</f>
        <v>22921.35</v>
      </c>
      <c r="AS11" s="46"/>
      <c r="AT11" s="47">
        <f t="shared" si="18"/>
        <v>22921.35</v>
      </c>
      <c r="AU11" s="46">
        <f>'[2]BOI#8'!$Q120</f>
        <v>218211.24</v>
      </c>
      <c r="AV11" s="46"/>
      <c r="AW11" s="47">
        <f t="shared" si="19"/>
        <v>218211.24</v>
      </c>
      <c r="AX11" s="46">
        <f>'[2]BOI#8'!$R120</f>
        <v>164832.49</v>
      </c>
      <c r="AY11" s="46"/>
      <c r="AZ11" s="50">
        <f t="shared" si="20"/>
        <v>164832.49</v>
      </c>
      <c r="BA11" s="190">
        <f t="shared" si="21"/>
        <v>405965.07999999996</v>
      </c>
      <c r="BB11" s="200">
        <f t="shared" si="21"/>
        <v>0</v>
      </c>
      <c r="BC11" s="222">
        <f t="shared" si="22"/>
        <v>405965.07999999996</v>
      </c>
      <c r="BD11" s="204">
        <f t="shared" si="23"/>
        <v>831928</v>
      </c>
      <c r="BE11" s="217">
        <f t="shared" si="24"/>
        <v>0</v>
      </c>
      <c r="BF11" s="225">
        <f t="shared" si="25"/>
        <v>831928</v>
      </c>
      <c r="BG11" s="204">
        <f t="shared" si="26"/>
        <v>1368322.75</v>
      </c>
      <c r="BH11" s="133">
        <f t="shared" si="26"/>
        <v>0</v>
      </c>
      <c r="BI11" s="225">
        <f t="shared" si="27"/>
        <v>1368322.75</v>
      </c>
      <c r="BJ11" s="290"/>
      <c r="BK11" s="45">
        <f>VLOOKUP($B11,Test!$A$69:$I$122,6,0)</f>
        <v>0</v>
      </c>
    </row>
    <row r="12" spans="1:63" s="34" customFormat="1" ht="30" customHeight="1">
      <c r="A12" s="31">
        <f t="shared" si="40"/>
        <v>6</v>
      </c>
      <c r="B12" s="87">
        <v>51302</v>
      </c>
      <c r="C12" s="281" t="s">
        <v>5</v>
      </c>
      <c r="D12" s="35" t="s">
        <v>46</v>
      </c>
      <c r="E12" s="46">
        <f>'[2]BOI#8'!$D121</f>
        <v>31195</v>
      </c>
      <c r="F12" s="46">
        <v>31195</v>
      </c>
      <c r="G12" s="47">
        <f t="shared" si="28"/>
        <v>0</v>
      </c>
      <c r="H12" s="46">
        <f>'[2]BOI#8'!$E121</f>
        <v>29181.979999999996</v>
      </c>
      <c r="I12" s="46">
        <v>29181.98</v>
      </c>
      <c r="J12" s="47">
        <f t="shared" si="29"/>
        <v>0</v>
      </c>
      <c r="K12" s="46">
        <f>'[2]BOI#8'!$F121</f>
        <v>31195</v>
      </c>
      <c r="L12" s="46">
        <v>59393.58</v>
      </c>
      <c r="M12" s="48">
        <f t="shared" si="30"/>
        <v>-28198.58</v>
      </c>
      <c r="N12" s="190">
        <f t="shared" si="31"/>
        <v>91571.98</v>
      </c>
      <c r="O12" s="129">
        <f t="shared" si="31"/>
        <v>119770.56</v>
      </c>
      <c r="P12" s="61">
        <f t="shared" si="32"/>
        <v>-28198.58</v>
      </c>
      <c r="Q12" s="46">
        <f>'[2]BOI#8'!$H121</f>
        <v>30524</v>
      </c>
      <c r="R12" s="46">
        <v>30524</v>
      </c>
      <c r="S12" s="47">
        <f t="shared" si="33"/>
        <v>0</v>
      </c>
      <c r="T12" s="46">
        <f>'[2]BOI#8'!$I121</f>
        <v>31541.309999999998</v>
      </c>
      <c r="U12" s="46"/>
      <c r="V12" s="47">
        <f t="shared" si="34"/>
        <v>31541.309999999998</v>
      </c>
      <c r="W12" s="46">
        <f>'[2]BOI#8'!$J121</f>
        <v>30524</v>
      </c>
      <c r="X12" s="46"/>
      <c r="Y12" s="48">
        <f t="shared" si="35"/>
        <v>30524</v>
      </c>
      <c r="Z12" s="190">
        <f t="shared" si="36"/>
        <v>92589.31</v>
      </c>
      <c r="AA12" s="200">
        <f t="shared" si="36"/>
        <v>30524</v>
      </c>
      <c r="AB12" s="61">
        <f t="shared" si="37"/>
        <v>62065.31</v>
      </c>
      <c r="AC12" s="204">
        <f t="shared" si="38"/>
        <v>184161.28999999998</v>
      </c>
      <c r="AD12" s="133">
        <f t="shared" si="38"/>
        <v>150294.56</v>
      </c>
      <c r="AE12" s="311">
        <f t="shared" si="39"/>
        <v>33866.729999999981</v>
      </c>
      <c r="AF12" s="297">
        <f>'[2]BOI#8'!$L121</f>
        <v>31541</v>
      </c>
      <c r="AG12" s="46"/>
      <c r="AH12" s="50">
        <f t="shared" si="13"/>
        <v>31541</v>
      </c>
      <c r="AI12" s="46">
        <f>'[2]BOI#8'!$M121</f>
        <v>31541</v>
      </c>
      <c r="AJ12" s="46"/>
      <c r="AK12" s="50">
        <f t="shared" si="14"/>
        <v>31541</v>
      </c>
      <c r="AL12" s="46">
        <f>'[2]BOI#8'!$N121</f>
        <v>30524.83</v>
      </c>
      <c r="AM12" s="46"/>
      <c r="AN12" s="48">
        <f t="shared" si="15"/>
        <v>30524.83</v>
      </c>
      <c r="AO12" s="190">
        <f t="shared" si="16"/>
        <v>93606.83</v>
      </c>
      <c r="AP12" s="129">
        <f t="shared" si="16"/>
        <v>0</v>
      </c>
      <c r="AQ12" s="61">
        <f t="shared" si="17"/>
        <v>93606.83</v>
      </c>
      <c r="AR12" s="46">
        <f>'[2]BOI#8'!$P121</f>
        <v>31541</v>
      </c>
      <c r="AS12" s="46"/>
      <c r="AT12" s="47">
        <f t="shared" si="18"/>
        <v>31541</v>
      </c>
      <c r="AU12" s="46">
        <f>'[2]BOI#8'!$Q121</f>
        <v>30524.630000000005</v>
      </c>
      <c r="AV12" s="46"/>
      <c r="AW12" s="47">
        <f t="shared" si="19"/>
        <v>30524.630000000005</v>
      </c>
      <c r="AX12" s="46">
        <f>'[2]BOI#8'!$R121</f>
        <v>31541</v>
      </c>
      <c r="AY12" s="46"/>
      <c r="AZ12" s="50">
        <f t="shared" si="20"/>
        <v>31541</v>
      </c>
      <c r="BA12" s="190">
        <f t="shared" si="21"/>
        <v>93606.63</v>
      </c>
      <c r="BB12" s="200">
        <f t="shared" si="21"/>
        <v>0</v>
      </c>
      <c r="BC12" s="222">
        <f t="shared" si="22"/>
        <v>93606.63</v>
      </c>
      <c r="BD12" s="204">
        <f t="shared" si="23"/>
        <v>187213.46000000002</v>
      </c>
      <c r="BE12" s="217">
        <f t="shared" si="24"/>
        <v>0</v>
      </c>
      <c r="BF12" s="225">
        <f t="shared" si="25"/>
        <v>187213.46000000002</v>
      </c>
      <c r="BG12" s="204">
        <f t="shared" si="26"/>
        <v>371374.75</v>
      </c>
      <c r="BH12" s="133">
        <f t="shared" si="26"/>
        <v>150294.56</v>
      </c>
      <c r="BI12" s="225">
        <f t="shared" si="27"/>
        <v>221080.19</v>
      </c>
      <c r="BJ12" s="290"/>
      <c r="BK12" s="45">
        <f>VLOOKUP($B12,Test!$A$69:$I$122,6,0)</f>
        <v>0</v>
      </c>
    </row>
    <row r="13" spans="1:63" s="34" customFormat="1" ht="30" customHeight="1">
      <c r="A13" s="31">
        <f t="shared" si="40"/>
        <v>7</v>
      </c>
      <c r="B13" s="87">
        <v>51306</v>
      </c>
      <c r="C13" s="281" t="s">
        <v>6</v>
      </c>
      <c r="D13" s="35" t="s">
        <v>47</v>
      </c>
      <c r="E13" s="46">
        <f>'[2]BOI#8'!$D122</f>
        <v>0</v>
      </c>
      <c r="F13" s="46"/>
      <c r="G13" s="47">
        <f t="shared" si="28"/>
        <v>0</v>
      </c>
      <c r="H13" s="46">
        <f>'[2]BOI#8'!$E122</f>
        <v>0</v>
      </c>
      <c r="I13" s="46"/>
      <c r="J13" s="47">
        <f t="shared" si="29"/>
        <v>0</v>
      </c>
      <c r="K13" s="46">
        <f>'[2]BOI#8'!$F122</f>
        <v>0</v>
      </c>
      <c r="L13" s="46"/>
      <c r="M13" s="48">
        <f t="shared" si="30"/>
        <v>0</v>
      </c>
      <c r="N13" s="190">
        <f t="shared" si="31"/>
        <v>0</v>
      </c>
      <c r="O13" s="129">
        <f t="shared" si="31"/>
        <v>0</v>
      </c>
      <c r="P13" s="61">
        <f t="shared" si="32"/>
        <v>0</v>
      </c>
      <c r="Q13" s="46">
        <f>'[2]BOI#8'!$H122</f>
        <v>0</v>
      </c>
      <c r="R13" s="46"/>
      <c r="S13" s="47">
        <f t="shared" si="33"/>
        <v>0</v>
      </c>
      <c r="T13" s="46">
        <f>'[2]BOI#8'!$I122</f>
        <v>0</v>
      </c>
      <c r="U13" s="46"/>
      <c r="V13" s="47">
        <f t="shared" si="34"/>
        <v>0</v>
      </c>
      <c r="W13" s="46">
        <f>'[2]BOI#8'!$J122</f>
        <v>0</v>
      </c>
      <c r="X13" s="46"/>
      <c r="Y13" s="48">
        <f t="shared" si="35"/>
        <v>0</v>
      </c>
      <c r="Z13" s="190">
        <f t="shared" si="36"/>
        <v>0</v>
      </c>
      <c r="AA13" s="200">
        <f t="shared" si="36"/>
        <v>0</v>
      </c>
      <c r="AB13" s="61">
        <f t="shared" si="37"/>
        <v>0</v>
      </c>
      <c r="AC13" s="204">
        <f t="shared" si="38"/>
        <v>0</v>
      </c>
      <c r="AD13" s="133">
        <f t="shared" si="38"/>
        <v>0</v>
      </c>
      <c r="AE13" s="311">
        <f t="shared" si="39"/>
        <v>0</v>
      </c>
      <c r="AF13" s="297">
        <f>'[2]BOI#8'!$L122</f>
        <v>0</v>
      </c>
      <c r="AG13" s="46"/>
      <c r="AH13" s="50">
        <f t="shared" si="13"/>
        <v>0</v>
      </c>
      <c r="AI13" s="46">
        <f>'[2]BOI#8'!$M122</f>
        <v>0</v>
      </c>
      <c r="AJ13" s="46"/>
      <c r="AK13" s="50">
        <f t="shared" si="14"/>
        <v>0</v>
      </c>
      <c r="AL13" s="46">
        <f>'[2]BOI#8'!$N122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'[2]BOI#8'!$P122</f>
        <v>0</v>
      </c>
      <c r="AS13" s="46"/>
      <c r="AT13" s="47">
        <f t="shared" si="18"/>
        <v>0</v>
      </c>
      <c r="AU13" s="46">
        <f>'[2]BOI#8'!$Q122</f>
        <v>0</v>
      </c>
      <c r="AV13" s="46"/>
      <c r="AW13" s="47">
        <f t="shared" si="19"/>
        <v>0</v>
      </c>
      <c r="AX13" s="46">
        <f>'[2]BOI#8'!$R122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1"/>
        <v>0</v>
      </c>
      <c r="BC13" s="222">
        <f t="shared" si="22"/>
        <v>0</v>
      </c>
      <c r="BD13" s="204">
        <f t="shared" si="23"/>
        <v>0</v>
      </c>
      <c r="BE13" s="217">
        <f t="shared" si="24"/>
        <v>0</v>
      </c>
      <c r="BF13" s="225">
        <f t="shared" si="25"/>
        <v>0</v>
      </c>
      <c r="BG13" s="204">
        <f t="shared" si="26"/>
        <v>0</v>
      </c>
      <c r="BH13" s="133">
        <f t="shared" si="26"/>
        <v>0</v>
      </c>
      <c r="BI13" s="225">
        <f t="shared" si="27"/>
        <v>0</v>
      </c>
      <c r="BJ13" s="290"/>
      <c r="BK13" s="45">
        <f>VLOOKUP($B13,Test!$A$69:$I$122,6,0)</f>
        <v>0</v>
      </c>
    </row>
    <row r="14" spans="1:63" s="34" customFormat="1" ht="30" customHeight="1">
      <c r="A14" s="31">
        <f t="shared" si="40"/>
        <v>8</v>
      </c>
      <c r="B14" s="87">
        <v>51307</v>
      </c>
      <c r="C14" s="281" t="s">
        <v>7</v>
      </c>
      <c r="D14" s="35" t="s">
        <v>48</v>
      </c>
      <c r="E14" s="46">
        <f>'[2]BOI#8'!$D123</f>
        <v>156348.01</v>
      </c>
      <c r="F14" s="46">
        <v>151744.04</v>
      </c>
      <c r="G14" s="47">
        <f t="shared" si="28"/>
        <v>4603.9700000000012</v>
      </c>
      <c r="H14" s="46">
        <f>'[2]BOI#8'!$E123</f>
        <v>598246.72</v>
      </c>
      <c r="I14" s="46">
        <v>707076.36</v>
      </c>
      <c r="J14" s="47">
        <f t="shared" si="29"/>
        <v>-108829.64000000001</v>
      </c>
      <c r="K14" s="46">
        <f>'[2]BOI#8'!$F123</f>
        <v>445128.71</v>
      </c>
      <c r="L14" s="46">
        <v>350162.19</v>
      </c>
      <c r="M14" s="48">
        <f t="shared" si="30"/>
        <v>94966.520000000019</v>
      </c>
      <c r="N14" s="190">
        <f t="shared" si="31"/>
        <v>1199723.44</v>
      </c>
      <c r="O14" s="129">
        <f t="shared" si="31"/>
        <v>1208982.5900000001</v>
      </c>
      <c r="P14" s="61">
        <f t="shared" si="32"/>
        <v>-9259.1500000001397</v>
      </c>
      <c r="Q14" s="46">
        <f>'[2]BOI#8'!$H123</f>
        <v>752230.54</v>
      </c>
      <c r="R14" s="46">
        <v>983129.12</v>
      </c>
      <c r="S14" s="47">
        <f t="shared" si="33"/>
        <v>-230898.57999999996</v>
      </c>
      <c r="T14" s="46">
        <f>'[2]BOI#8'!$I123</f>
        <v>765397.03</v>
      </c>
      <c r="U14" s="46"/>
      <c r="V14" s="47">
        <f t="shared" si="34"/>
        <v>765397.03</v>
      </c>
      <c r="W14" s="46">
        <f>'[2]BOI#8'!$J123</f>
        <v>261209.63</v>
      </c>
      <c r="X14" s="46"/>
      <c r="Y14" s="48">
        <f t="shared" si="35"/>
        <v>261209.63</v>
      </c>
      <c r="Z14" s="190">
        <f t="shared" si="36"/>
        <v>1778837.2000000002</v>
      </c>
      <c r="AA14" s="200">
        <f t="shared" si="36"/>
        <v>983129.12</v>
      </c>
      <c r="AB14" s="61">
        <f t="shared" si="37"/>
        <v>795708.08000000019</v>
      </c>
      <c r="AC14" s="204">
        <f t="shared" si="38"/>
        <v>2978560.6399999997</v>
      </c>
      <c r="AD14" s="133">
        <f t="shared" si="38"/>
        <v>2192111.71</v>
      </c>
      <c r="AE14" s="311">
        <f t="shared" si="39"/>
        <v>786448.9299999997</v>
      </c>
      <c r="AF14" s="297">
        <f>'[2]BOI#8'!$L123</f>
        <v>993300.27</v>
      </c>
      <c r="AG14" s="46"/>
      <c r="AH14" s="50">
        <f t="shared" si="13"/>
        <v>993300.27</v>
      </c>
      <c r="AI14" s="46">
        <f>'[2]BOI#8'!$M123</f>
        <v>644679.68000000005</v>
      </c>
      <c r="AJ14" s="46"/>
      <c r="AK14" s="50">
        <f t="shared" si="14"/>
        <v>644679.68000000005</v>
      </c>
      <c r="AL14" s="46">
        <f>'[2]BOI#8'!$N123</f>
        <v>269539.89</v>
      </c>
      <c r="AM14" s="46"/>
      <c r="AN14" s="48">
        <f t="shared" si="15"/>
        <v>269539.89</v>
      </c>
      <c r="AO14" s="190">
        <f t="shared" si="16"/>
        <v>1907519.8400000003</v>
      </c>
      <c r="AP14" s="129">
        <f t="shared" si="16"/>
        <v>0</v>
      </c>
      <c r="AQ14" s="61">
        <f t="shared" si="17"/>
        <v>1907519.8400000003</v>
      </c>
      <c r="AR14" s="46">
        <f>'[2]BOI#8'!$P123</f>
        <v>787006.79</v>
      </c>
      <c r="AS14" s="46"/>
      <c r="AT14" s="47">
        <f t="shared" si="18"/>
        <v>787006.79</v>
      </c>
      <c r="AU14" s="46">
        <f>'[2]BOI#8'!$Q123</f>
        <v>569116.44999999995</v>
      </c>
      <c r="AV14" s="46"/>
      <c r="AW14" s="47">
        <f t="shared" si="19"/>
        <v>569116.44999999995</v>
      </c>
      <c r="AX14" s="46">
        <f>'[2]BOI#8'!$R123</f>
        <v>287252.99</v>
      </c>
      <c r="AY14" s="46"/>
      <c r="AZ14" s="50">
        <f t="shared" si="20"/>
        <v>287252.99</v>
      </c>
      <c r="BA14" s="190">
        <f t="shared" si="21"/>
        <v>1643376.23</v>
      </c>
      <c r="BB14" s="200">
        <f t="shared" si="21"/>
        <v>0</v>
      </c>
      <c r="BC14" s="222">
        <f t="shared" si="22"/>
        <v>1643376.23</v>
      </c>
      <c r="BD14" s="204">
        <f t="shared" si="23"/>
        <v>3550896.0700000003</v>
      </c>
      <c r="BE14" s="217">
        <f t="shared" si="24"/>
        <v>0</v>
      </c>
      <c r="BF14" s="225">
        <f t="shared" si="25"/>
        <v>3550896.0700000003</v>
      </c>
      <c r="BG14" s="204">
        <f t="shared" si="26"/>
        <v>6529456.71</v>
      </c>
      <c r="BH14" s="133">
        <f t="shared" si="26"/>
        <v>2192111.71</v>
      </c>
      <c r="BI14" s="225">
        <f t="shared" si="27"/>
        <v>4337345</v>
      </c>
      <c r="BJ14" s="290"/>
      <c r="BK14" s="45">
        <f>VLOOKUP($B14,Test!$A$69:$I$122,6,0)</f>
        <v>162437.63</v>
      </c>
    </row>
    <row r="15" spans="1:63" s="34" customFormat="1" ht="30" customHeight="1">
      <c r="A15" s="31">
        <f t="shared" si="40"/>
        <v>9</v>
      </c>
      <c r="B15" s="87">
        <v>51308</v>
      </c>
      <c r="C15" s="281" t="s">
        <v>8</v>
      </c>
      <c r="D15" s="35" t="s">
        <v>49</v>
      </c>
      <c r="E15" s="46">
        <f>'[2]BOI#8'!$D124</f>
        <v>650846.87</v>
      </c>
      <c r="F15" s="46">
        <v>1008528.35</v>
      </c>
      <c r="G15" s="47">
        <f t="shared" si="28"/>
        <v>-357681.48</v>
      </c>
      <c r="H15" s="46">
        <f>'[2]BOI#8'!$E124</f>
        <v>635009.71</v>
      </c>
      <c r="I15" s="46">
        <v>1154856.54</v>
      </c>
      <c r="J15" s="47">
        <f t="shared" si="29"/>
        <v>-519846.83000000007</v>
      </c>
      <c r="K15" s="46">
        <f>'[2]BOI#8'!$F124</f>
        <v>814691.53</v>
      </c>
      <c r="L15" s="46">
        <v>1074240.48</v>
      </c>
      <c r="M15" s="48">
        <f t="shared" si="30"/>
        <v>-259548.94999999995</v>
      </c>
      <c r="N15" s="190">
        <f t="shared" si="31"/>
        <v>2100548.1100000003</v>
      </c>
      <c r="O15" s="129">
        <f t="shared" si="31"/>
        <v>3237625.37</v>
      </c>
      <c r="P15" s="61">
        <f t="shared" si="32"/>
        <v>-1137077.2599999998</v>
      </c>
      <c r="Q15" s="46">
        <f>'[2]BOI#8'!$H124</f>
        <v>721055.23</v>
      </c>
      <c r="R15" s="46">
        <v>731419.31</v>
      </c>
      <c r="S15" s="47">
        <f t="shared" si="33"/>
        <v>-10364.080000000075</v>
      </c>
      <c r="T15" s="46">
        <f>'[2]BOI#8'!$I124</f>
        <v>747079.16</v>
      </c>
      <c r="U15" s="46"/>
      <c r="V15" s="47">
        <f t="shared" si="34"/>
        <v>747079.16</v>
      </c>
      <c r="W15" s="46">
        <f>'[2]BOI#8'!$J124</f>
        <v>698741.12</v>
      </c>
      <c r="X15" s="46"/>
      <c r="Y15" s="48">
        <f t="shared" si="35"/>
        <v>698741.12</v>
      </c>
      <c r="Z15" s="190">
        <f t="shared" si="36"/>
        <v>2166875.5100000002</v>
      </c>
      <c r="AA15" s="200">
        <f t="shared" si="36"/>
        <v>731419.31</v>
      </c>
      <c r="AB15" s="61">
        <f t="shared" si="37"/>
        <v>1435456.2000000002</v>
      </c>
      <c r="AC15" s="204">
        <f t="shared" si="38"/>
        <v>4267423.62</v>
      </c>
      <c r="AD15" s="133">
        <f t="shared" si="38"/>
        <v>3969044.68</v>
      </c>
      <c r="AE15" s="311">
        <f t="shared" si="39"/>
        <v>298378.93999999994</v>
      </c>
      <c r="AF15" s="297">
        <f>'[2]BOI#8'!$L124</f>
        <v>988850.39</v>
      </c>
      <c r="AG15" s="46"/>
      <c r="AH15" s="50">
        <f t="shared" si="13"/>
        <v>988850.39</v>
      </c>
      <c r="AI15" s="46">
        <f>'[2]BOI#8'!$M124</f>
        <v>993386.32</v>
      </c>
      <c r="AJ15" s="46"/>
      <c r="AK15" s="50">
        <f t="shared" si="14"/>
        <v>993386.32</v>
      </c>
      <c r="AL15" s="46">
        <f>'[2]BOI#8'!$N124</f>
        <v>779856.74</v>
      </c>
      <c r="AM15" s="46"/>
      <c r="AN15" s="48">
        <f t="shared" si="15"/>
        <v>779856.74</v>
      </c>
      <c r="AO15" s="190">
        <f t="shared" si="16"/>
        <v>2762093.45</v>
      </c>
      <c r="AP15" s="129">
        <f t="shared" si="16"/>
        <v>0</v>
      </c>
      <c r="AQ15" s="61">
        <f t="shared" si="17"/>
        <v>2762093.45</v>
      </c>
      <c r="AR15" s="46">
        <f>'[2]BOI#8'!$P124</f>
        <v>880120.12</v>
      </c>
      <c r="AS15" s="46"/>
      <c r="AT15" s="47">
        <f t="shared" si="18"/>
        <v>880120.12</v>
      </c>
      <c r="AU15" s="46">
        <f>'[2]BOI#8'!$Q124</f>
        <v>883043.07</v>
      </c>
      <c r="AV15" s="46"/>
      <c r="AW15" s="47">
        <f t="shared" si="19"/>
        <v>883043.07</v>
      </c>
      <c r="AX15" s="46">
        <f>'[2]BOI#8'!$R124</f>
        <v>860455.03</v>
      </c>
      <c r="AY15" s="46"/>
      <c r="AZ15" s="50">
        <f t="shared" si="20"/>
        <v>860455.03</v>
      </c>
      <c r="BA15" s="190">
        <f t="shared" si="21"/>
        <v>2623618.2199999997</v>
      </c>
      <c r="BB15" s="200">
        <f t="shared" si="21"/>
        <v>0</v>
      </c>
      <c r="BC15" s="222">
        <f t="shared" si="22"/>
        <v>2623618.2199999997</v>
      </c>
      <c r="BD15" s="204">
        <f t="shared" si="23"/>
        <v>5385711.6700000009</v>
      </c>
      <c r="BE15" s="217">
        <f t="shared" si="24"/>
        <v>0</v>
      </c>
      <c r="BF15" s="225">
        <f t="shared" si="25"/>
        <v>5385711.6700000009</v>
      </c>
      <c r="BG15" s="204">
        <f t="shared" si="26"/>
        <v>9653135.290000001</v>
      </c>
      <c r="BH15" s="133">
        <f t="shared" si="26"/>
        <v>3969044.68</v>
      </c>
      <c r="BI15" s="225">
        <f t="shared" si="27"/>
        <v>5684090.6100000013</v>
      </c>
      <c r="BJ15" s="290"/>
      <c r="BK15" s="45">
        <f>VLOOKUP($B15,Test!$A$69:$I$122,6,0)</f>
        <v>353579.17</v>
      </c>
    </row>
    <row r="16" spans="1:63" s="34" customFormat="1" ht="30" customHeight="1">
      <c r="A16" s="31">
        <f t="shared" si="40"/>
        <v>10</v>
      </c>
      <c r="B16" s="87">
        <v>51309</v>
      </c>
      <c r="C16" s="281" t="s">
        <v>9</v>
      </c>
      <c r="D16" s="35" t="s">
        <v>87</v>
      </c>
      <c r="E16" s="46">
        <f>'[2]BOI#8'!$D125</f>
        <v>46522.014631578953</v>
      </c>
      <c r="F16" s="46">
        <v>86069.61</v>
      </c>
      <c r="G16" s="47">
        <f t="shared" si="28"/>
        <v>-39547.595368421047</v>
      </c>
      <c r="H16" s="46">
        <f>'[2]BOI#8'!$E125</f>
        <v>45652.802908970974</v>
      </c>
      <c r="I16" s="46">
        <v>81649.53</v>
      </c>
      <c r="J16" s="47">
        <f t="shared" si="29"/>
        <v>-35996.727091029024</v>
      </c>
      <c r="K16" s="46">
        <f>'[2]BOI#8'!$F125</f>
        <v>83144.074863055372</v>
      </c>
      <c r="L16" s="46">
        <v>85496.02</v>
      </c>
      <c r="M16" s="48">
        <f t="shared" si="30"/>
        <v>-2351.9451369446324</v>
      </c>
      <c r="N16" s="190">
        <f t="shared" si="31"/>
        <v>175318.89240360531</v>
      </c>
      <c r="O16" s="129">
        <f t="shared" si="31"/>
        <v>253215.16000000003</v>
      </c>
      <c r="P16" s="61">
        <f t="shared" si="32"/>
        <v>-77896.267596394726</v>
      </c>
      <c r="Q16" s="46">
        <f>'[2]BOI#8'!$H125</f>
        <v>91470.357833125759</v>
      </c>
      <c r="R16" s="46">
        <v>70342.09</v>
      </c>
      <c r="S16" s="47">
        <f t="shared" si="33"/>
        <v>21128.267833125763</v>
      </c>
      <c r="T16" s="46">
        <f>'[2]BOI#8'!$I125</f>
        <v>91233.265815006467</v>
      </c>
      <c r="U16" s="46"/>
      <c r="V16" s="47">
        <f t="shared" si="34"/>
        <v>91233.265815006467</v>
      </c>
      <c r="W16" s="46">
        <f>'[2]BOI#8'!$J125</f>
        <v>60908.953543563075</v>
      </c>
      <c r="X16" s="46"/>
      <c r="Y16" s="48">
        <f t="shared" si="35"/>
        <v>60908.953543563075</v>
      </c>
      <c r="Z16" s="190">
        <f t="shared" si="36"/>
        <v>243612.57719169531</v>
      </c>
      <c r="AA16" s="200">
        <f t="shared" si="36"/>
        <v>70342.09</v>
      </c>
      <c r="AB16" s="61">
        <f t="shared" si="37"/>
        <v>173270.48719169531</v>
      </c>
      <c r="AC16" s="204">
        <f t="shared" si="38"/>
        <v>418931.46959530062</v>
      </c>
      <c r="AD16" s="133">
        <f t="shared" si="38"/>
        <v>323557.25</v>
      </c>
      <c r="AE16" s="311">
        <f t="shared" si="39"/>
        <v>95374.219595300616</v>
      </c>
      <c r="AF16" s="297">
        <f>'[2]BOI#8'!$L125</f>
        <v>105429.32202449566</v>
      </c>
      <c r="AG16" s="46"/>
      <c r="AH16" s="50">
        <f t="shared" si="13"/>
        <v>105429.32202449566</v>
      </c>
      <c r="AI16" s="46">
        <f>'[2]BOI#8'!$M125</f>
        <v>103716.93838088917</v>
      </c>
      <c r="AJ16" s="46"/>
      <c r="AK16" s="50">
        <f t="shared" si="14"/>
        <v>103716.93838088917</v>
      </c>
      <c r="AL16" s="46">
        <f>'[2]BOI#8'!$N125</f>
        <v>88492.170162162161</v>
      </c>
      <c r="AM16" s="46"/>
      <c r="AN16" s="48">
        <f t="shared" si="15"/>
        <v>88492.170162162161</v>
      </c>
      <c r="AO16" s="190">
        <f t="shared" si="16"/>
        <v>297638.43056754698</v>
      </c>
      <c r="AP16" s="129">
        <f t="shared" si="16"/>
        <v>0</v>
      </c>
      <c r="AQ16" s="61">
        <f t="shared" si="17"/>
        <v>297638.43056754698</v>
      </c>
      <c r="AR16" s="46">
        <f>'[2]BOI#8'!$P125</f>
        <v>107300.83944298822</v>
      </c>
      <c r="AS16" s="46"/>
      <c r="AT16" s="47">
        <f t="shared" si="18"/>
        <v>107300.83944298822</v>
      </c>
      <c r="AU16" s="46">
        <f>'[2]BOI#8'!$Q125</f>
        <v>106455.19495940462</v>
      </c>
      <c r="AV16" s="46"/>
      <c r="AW16" s="47">
        <f t="shared" si="19"/>
        <v>106455.19495940462</v>
      </c>
      <c r="AX16" s="46">
        <f>'[2]BOI#8'!$R125</f>
        <v>100140.79804698972</v>
      </c>
      <c r="AY16" s="46"/>
      <c r="AZ16" s="50">
        <f t="shared" si="20"/>
        <v>100140.79804698972</v>
      </c>
      <c r="BA16" s="190">
        <f t="shared" si="21"/>
        <v>313896.83244938252</v>
      </c>
      <c r="BB16" s="200">
        <f t="shared" si="21"/>
        <v>0</v>
      </c>
      <c r="BC16" s="222">
        <f t="shared" si="22"/>
        <v>313896.83244938252</v>
      </c>
      <c r="BD16" s="204">
        <f t="shared" si="23"/>
        <v>611535.2630169295</v>
      </c>
      <c r="BE16" s="217">
        <f t="shared" si="24"/>
        <v>0</v>
      </c>
      <c r="BF16" s="225">
        <f t="shared" si="25"/>
        <v>611535.2630169295</v>
      </c>
      <c r="BG16" s="204">
        <f t="shared" si="26"/>
        <v>1030466.7326122301</v>
      </c>
      <c r="BH16" s="133">
        <f t="shared" si="26"/>
        <v>323557.25</v>
      </c>
      <c r="BI16" s="225">
        <f t="shared" si="27"/>
        <v>706909.48261223012</v>
      </c>
      <c r="BJ16" s="290"/>
      <c r="BK16" s="45">
        <f>VLOOKUP($B16,Test!$A$69:$I$122,6,0)</f>
        <v>0</v>
      </c>
    </row>
    <row r="17" spans="1:63" s="34" customFormat="1" ht="30" customHeight="1">
      <c r="A17" s="31">
        <f t="shared" si="40"/>
        <v>11</v>
      </c>
      <c r="B17" s="87">
        <v>51310</v>
      </c>
      <c r="C17" s="281" t="s">
        <v>10</v>
      </c>
      <c r="D17" s="35" t="s">
        <v>88</v>
      </c>
      <c r="E17" s="46">
        <f>'[2]BOI#8'!$D126</f>
        <v>0</v>
      </c>
      <c r="F17" s="46"/>
      <c r="G17" s="47">
        <f t="shared" si="28"/>
        <v>0</v>
      </c>
      <c r="H17" s="46">
        <f>'[2]BOI#8'!$E126</f>
        <v>0</v>
      </c>
      <c r="I17" s="46"/>
      <c r="J17" s="47">
        <f t="shared" si="29"/>
        <v>0</v>
      </c>
      <c r="K17" s="46">
        <f>'[2]BOI#8'!$F126</f>
        <v>0</v>
      </c>
      <c r="L17" s="46"/>
      <c r="M17" s="48">
        <f t="shared" si="30"/>
        <v>0</v>
      </c>
      <c r="N17" s="190">
        <f t="shared" si="31"/>
        <v>0</v>
      </c>
      <c r="O17" s="129">
        <f t="shared" si="31"/>
        <v>0</v>
      </c>
      <c r="P17" s="61">
        <f t="shared" si="32"/>
        <v>0</v>
      </c>
      <c r="Q17" s="46">
        <f>'[2]BOI#8'!$H126</f>
        <v>0</v>
      </c>
      <c r="R17" s="46"/>
      <c r="S17" s="47">
        <f t="shared" si="33"/>
        <v>0</v>
      </c>
      <c r="T17" s="46">
        <f>'[2]BOI#8'!$I126</f>
        <v>0</v>
      </c>
      <c r="U17" s="46"/>
      <c r="V17" s="47">
        <f t="shared" si="34"/>
        <v>0</v>
      </c>
      <c r="W17" s="46">
        <f>'[2]BOI#8'!$J126</f>
        <v>0</v>
      </c>
      <c r="X17" s="46"/>
      <c r="Y17" s="48">
        <f t="shared" si="35"/>
        <v>0</v>
      </c>
      <c r="Z17" s="190">
        <f t="shared" si="36"/>
        <v>0</v>
      </c>
      <c r="AA17" s="200">
        <f t="shared" si="36"/>
        <v>0</v>
      </c>
      <c r="AB17" s="61">
        <f t="shared" si="37"/>
        <v>0</v>
      </c>
      <c r="AC17" s="204">
        <f t="shared" si="38"/>
        <v>0</v>
      </c>
      <c r="AD17" s="133">
        <f t="shared" si="38"/>
        <v>0</v>
      </c>
      <c r="AE17" s="311">
        <f t="shared" si="39"/>
        <v>0</v>
      </c>
      <c r="AF17" s="297">
        <f>'[2]BOI#8'!$L126</f>
        <v>0</v>
      </c>
      <c r="AG17" s="46"/>
      <c r="AH17" s="50">
        <f t="shared" si="13"/>
        <v>0</v>
      </c>
      <c r="AI17" s="46">
        <f>'[2]BOI#8'!$M126</f>
        <v>0</v>
      </c>
      <c r="AJ17" s="46"/>
      <c r="AK17" s="50">
        <f t="shared" si="14"/>
        <v>0</v>
      </c>
      <c r="AL17" s="46">
        <f>'[2]BOI#8'!$N126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'[2]BOI#8'!$P126</f>
        <v>0</v>
      </c>
      <c r="AS17" s="46"/>
      <c r="AT17" s="47">
        <f t="shared" si="18"/>
        <v>0</v>
      </c>
      <c r="AU17" s="46">
        <f>'[2]BOI#8'!$Q126</f>
        <v>0</v>
      </c>
      <c r="AV17" s="46"/>
      <c r="AW17" s="47">
        <f t="shared" si="19"/>
        <v>0</v>
      </c>
      <c r="AX17" s="46">
        <f>'[2]BOI#8'!$R126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1"/>
        <v>0</v>
      </c>
      <c r="BC17" s="222">
        <f t="shared" si="22"/>
        <v>0</v>
      </c>
      <c r="BD17" s="204">
        <f t="shared" si="23"/>
        <v>0</v>
      </c>
      <c r="BE17" s="217">
        <f t="shared" si="24"/>
        <v>0</v>
      </c>
      <c r="BF17" s="225">
        <f t="shared" si="25"/>
        <v>0</v>
      </c>
      <c r="BG17" s="204">
        <f t="shared" si="26"/>
        <v>0</v>
      </c>
      <c r="BH17" s="133">
        <f t="shared" si="26"/>
        <v>0</v>
      </c>
      <c r="BI17" s="225">
        <f t="shared" si="27"/>
        <v>0</v>
      </c>
      <c r="BJ17" s="290"/>
      <c r="BK17" s="45">
        <f>VLOOKUP($B17,Test!$A$69:$I$122,6,0)</f>
        <v>0</v>
      </c>
    </row>
    <row r="18" spans="1:63" s="34" customFormat="1" ht="30" customHeight="1">
      <c r="A18" s="31">
        <f t="shared" si="40"/>
        <v>12</v>
      </c>
      <c r="B18" s="87">
        <v>51311</v>
      </c>
      <c r="C18" s="281" t="s">
        <v>78</v>
      </c>
      <c r="D18" s="36" t="s">
        <v>50</v>
      </c>
      <c r="E18" s="46">
        <f>'[2]BOI#8'!$D127</f>
        <v>29581</v>
      </c>
      <c r="F18" s="46">
        <v>63615.02</v>
      </c>
      <c r="G18" s="47">
        <f t="shared" si="28"/>
        <v>-34034.019999999997</v>
      </c>
      <c r="H18" s="46">
        <f>'[2]BOI#8'!$E127</f>
        <v>30165</v>
      </c>
      <c r="I18" s="46">
        <v>56108.03</v>
      </c>
      <c r="J18" s="47">
        <f t="shared" si="29"/>
        <v>-25943.03</v>
      </c>
      <c r="K18" s="46">
        <f>'[2]BOI#8'!$F127</f>
        <v>33314</v>
      </c>
      <c r="L18" s="46">
        <v>52446.69</v>
      </c>
      <c r="M18" s="48">
        <f t="shared" si="30"/>
        <v>-19132.690000000002</v>
      </c>
      <c r="N18" s="190">
        <f t="shared" si="31"/>
        <v>93060</v>
      </c>
      <c r="O18" s="129">
        <f t="shared" si="31"/>
        <v>172169.74</v>
      </c>
      <c r="P18" s="61">
        <f t="shared" si="32"/>
        <v>-79109.739999999991</v>
      </c>
      <c r="Q18" s="46">
        <f>'[2]BOI#8'!$H127</f>
        <v>33725</v>
      </c>
      <c r="R18" s="46">
        <v>82642.5</v>
      </c>
      <c r="S18" s="47">
        <f t="shared" si="33"/>
        <v>-48917.5</v>
      </c>
      <c r="T18" s="46">
        <f>'[2]BOI#8'!$I127</f>
        <v>33725</v>
      </c>
      <c r="U18" s="46"/>
      <c r="V18" s="47">
        <f t="shared" si="34"/>
        <v>33725</v>
      </c>
      <c r="W18" s="46">
        <f>'[2]BOI#8'!$J127</f>
        <v>29358</v>
      </c>
      <c r="X18" s="46"/>
      <c r="Y18" s="48">
        <f t="shared" si="35"/>
        <v>29358</v>
      </c>
      <c r="Z18" s="190">
        <f t="shared" si="36"/>
        <v>96808</v>
      </c>
      <c r="AA18" s="200">
        <f t="shared" si="36"/>
        <v>82642.5</v>
      </c>
      <c r="AB18" s="61">
        <f t="shared" si="37"/>
        <v>14165.5</v>
      </c>
      <c r="AC18" s="204">
        <f t="shared" si="38"/>
        <v>189868</v>
      </c>
      <c r="AD18" s="133">
        <f t="shared" si="38"/>
        <v>254812.24</v>
      </c>
      <c r="AE18" s="311">
        <f t="shared" si="39"/>
        <v>-64944.239999999991</v>
      </c>
      <c r="AF18" s="297">
        <f>'[2]BOI#8'!$L127</f>
        <v>43935</v>
      </c>
      <c r="AG18" s="46"/>
      <c r="AH18" s="50">
        <f t="shared" si="13"/>
        <v>43935</v>
      </c>
      <c r="AI18" s="46">
        <f>'[2]BOI#8'!$M127</f>
        <v>43903</v>
      </c>
      <c r="AJ18" s="46"/>
      <c r="AK18" s="50">
        <f t="shared" si="14"/>
        <v>43903</v>
      </c>
      <c r="AL18" s="46">
        <f>'[2]BOI#8'!$N127</f>
        <v>32916</v>
      </c>
      <c r="AM18" s="46"/>
      <c r="AN18" s="48">
        <f t="shared" si="15"/>
        <v>32916</v>
      </c>
      <c r="AO18" s="190">
        <f t="shared" si="16"/>
        <v>120754</v>
      </c>
      <c r="AP18" s="129">
        <f t="shared" si="16"/>
        <v>0</v>
      </c>
      <c r="AQ18" s="61">
        <f t="shared" si="17"/>
        <v>120754</v>
      </c>
      <c r="AR18" s="46">
        <f>'[2]BOI#8'!$P127</f>
        <v>43791</v>
      </c>
      <c r="AS18" s="46"/>
      <c r="AT18" s="47">
        <f t="shared" si="18"/>
        <v>43791</v>
      </c>
      <c r="AU18" s="46">
        <f>'[2]BOI#8'!$Q127</f>
        <v>43791</v>
      </c>
      <c r="AV18" s="46"/>
      <c r="AW18" s="47">
        <f t="shared" si="19"/>
        <v>43791</v>
      </c>
      <c r="AX18" s="46">
        <f>'[2]BOI#8'!$R127</f>
        <v>39037</v>
      </c>
      <c r="AY18" s="46"/>
      <c r="AZ18" s="50">
        <f t="shared" si="20"/>
        <v>39037</v>
      </c>
      <c r="BA18" s="190">
        <f t="shared" si="21"/>
        <v>126619</v>
      </c>
      <c r="BB18" s="200">
        <f t="shared" si="21"/>
        <v>0</v>
      </c>
      <c r="BC18" s="222">
        <f t="shared" si="22"/>
        <v>126619</v>
      </c>
      <c r="BD18" s="204">
        <f t="shared" si="23"/>
        <v>247373</v>
      </c>
      <c r="BE18" s="217">
        <f t="shared" si="24"/>
        <v>0</v>
      </c>
      <c r="BF18" s="225">
        <f t="shared" si="25"/>
        <v>247373</v>
      </c>
      <c r="BG18" s="204">
        <f t="shared" si="26"/>
        <v>437241</v>
      </c>
      <c r="BH18" s="133">
        <f t="shared" si="26"/>
        <v>254812.24</v>
      </c>
      <c r="BI18" s="225">
        <f t="shared" si="27"/>
        <v>182428.76</v>
      </c>
      <c r="BJ18" s="290"/>
      <c r="BK18" s="45">
        <f>VLOOKUP($B18,Test!$A$69:$I$122,6,0)</f>
        <v>8548.92</v>
      </c>
    </row>
    <row r="19" spans="1:63" s="34" customFormat="1" ht="30" customHeight="1">
      <c r="A19" s="31">
        <f t="shared" si="40"/>
        <v>13</v>
      </c>
      <c r="B19" s="87">
        <v>51312</v>
      </c>
      <c r="C19" s="281" t="s">
        <v>79</v>
      </c>
      <c r="D19" s="36" t="s">
        <v>51</v>
      </c>
      <c r="E19" s="46">
        <f>'[2]BOI#8'!$D128</f>
        <v>75572.27</v>
      </c>
      <c r="F19" s="46">
        <v>45378.8</v>
      </c>
      <c r="G19" s="47">
        <f t="shared" si="28"/>
        <v>30193.47</v>
      </c>
      <c r="H19" s="46">
        <f>'[2]BOI#8'!$E128</f>
        <v>57352.02</v>
      </c>
      <c r="I19" s="46">
        <v>61500.25</v>
      </c>
      <c r="J19" s="47">
        <f t="shared" si="29"/>
        <v>-4148.2300000000032</v>
      </c>
      <c r="K19" s="46">
        <f>'[2]BOI#8'!$F128</f>
        <v>84182.89</v>
      </c>
      <c r="L19" s="46">
        <v>51265.760000000002</v>
      </c>
      <c r="M19" s="48">
        <f t="shared" si="30"/>
        <v>32917.129999999997</v>
      </c>
      <c r="N19" s="190">
        <f t="shared" si="31"/>
        <v>217107.18</v>
      </c>
      <c r="O19" s="129">
        <f t="shared" si="31"/>
        <v>158144.81</v>
      </c>
      <c r="P19" s="61">
        <f t="shared" si="32"/>
        <v>58962.369999999995</v>
      </c>
      <c r="Q19" s="46">
        <f>'[2]BOI#8'!$H128</f>
        <v>82675.679999999993</v>
      </c>
      <c r="R19" s="46">
        <v>32413.77</v>
      </c>
      <c r="S19" s="47">
        <f t="shared" si="33"/>
        <v>50261.909999999989</v>
      </c>
      <c r="T19" s="46">
        <f>'[2]BOI#8'!$I128</f>
        <v>81477.48</v>
      </c>
      <c r="U19" s="46"/>
      <c r="V19" s="47">
        <f t="shared" si="34"/>
        <v>81477.48</v>
      </c>
      <c r="W19" s="46">
        <f>'[2]BOI#8'!$J128</f>
        <v>85002.66</v>
      </c>
      <c r="X19" s="46"/>
      <c r="Y19" s="48">
        <f t="shared" si="35"/>
        <v>85002.66</v>
      </c>
      <c r="Z19" s="190">
        <f t="shared" si="36"/>
        <v>249155.81999999998</v>
      </c>
      <c r="AA19" s="200">
        <f t="shared" si="36"/>
        <v>32413.77</v>
      </c>
      <c r="AB19" s="61">
        <f t="shared" si="37"/>
        <v>216742.05</v>
      </c>
      <c r="AC19" s="204">
        <f t="shared" si="38"/>
        <v>466263</v>
      </c>
      <c r="AD19" s="133">
        <f t="shared" si="38"/>
        <v>190558.58</v>
      </c>
      <c r="AE19" s="311">
        <f t="shared" si="39"/>
        <v>275704.42000000004</v>
      </c>
      <c r="AF19" s="297">
        <f>'[2]BOI#8'!$L128</f>
        <v>118163.62</v>
      </c>
      <c r="AG19" s="46"/>
      <c r="AH19" s="50">
        <f t="shared" si="13"/>
        <v>118163.62</v>
      </c>
      <c r="AI19" s="46">
        <f>'[2]BOI#8'!$M128</f>
        <v>124699.08</v>
      </c>
      <c r="AJ19" s="46"/>
      <c r="AK19" s="50">
        <f t="shared" si="14"/>
        <v>124699.08</v>
      </c>
      <c r="AL19" s="46">
        <f>'[2]BOI#8'!$N128</f>
        <v>83262.03</v>
      </c>
      <c r="AM19" s="46"/>
      <c r="AN19" s="48">
        <f t="shared" si="15"/>
        <v>83262.03</v>
      </c>
      <c r="AO19" s="190">
        <f t="shared" si="16"/>
        <v>326124.73</v>
      </c>
      <c r="AP19" s="129">
        <f t="shared" si="16"/>
        <v>0</v>
      </c>
      <c r="AQ19" s="61">
        <f t="shared" si="17"/>
        <v>326124.73</v>
      </c>
      <c r="AR19" s="46">
        <f>'[2]BOI#8'!$P128</f>
        <v>261819.1</v>
      </c>
      <c r="AS19" s="46"/>
      <c r="AT19" s="47">
        <f t="shared" si="18"/>
        <v>261819.1</v>
      </c>
      <c r="AU19" s="46">
        <f>'[2]BOI#8'!$Q128</f>
        <v>110767.42</v>
      </c>
      <c r="AV19" s="46"/>
      <c r="AW19" s="47">
        <f t="shared" si="19"/>
        <v>110767.42</v>
      </c>
      <c r="AX19" s="46">
        <f>'[2]BOI#8'!$R128</f>
        <v>88111.679999999993</v>
      </c>
      <c r="AY19" s="46"/>
      <c r="AZ19" s="50">
        <f t="shared" si="20"/>
        <v>88111.679999999993</v>
      </c>
      <c r="BA19" s="190">
        <f t="shared" si="21"/>
        <v>460698.2</v>
      </c>
      <c r="BB19" s="200">
        <f t="shared" si="21"/>
        <v>0</v>
      </c>
      <c r="BC19" s="222">
        <f t="shared" si="22"/>
        <v>460698.2</v>
      </c>
      <c r="BD19" s="204">
        <f t="shared" si="23"/>
        <v>786822.92999999993</v>
      </c>
      <c r="BE19" s="217">
        <f t="shared" si="24"/>
        <v>0</v>
      </c>
      <c r="BF19" s="225">
        <f t="shared" si="25"/>
        <v>786822.92999999993</v>
      </c>
      <c r="BG19" s="204">
        <f t="shared" si="26"/>
        <v>1253085.93</v>
      </c>
      <c r="BH19" s="133">
        <f t="shared" si="26"/>
        <v>190558.58</v>
      </c>
      <c r="BI19" s="225">
        <f t="shared" si="27"/>
        <v>1062527.3499999999</v>
      </c>
      <c r="BJ19" s="290"/>
      <c r="BK19" s="45">
        <f>VLOOKUP($B19,Test!$A$69:$I$122,6,0)</f>
        <v>1459522.22</v>
      </c>
    </row>
    <row r="20" spans="1:63" s="34" customFormat="1" ht="30" customHeight="1">
      <c r="A20" s="31">
        <f t="shared" si="40"/>
        <v>14</v>
      </c>
      <c r="B20" s="87">
        <v>51313</v>
      </c>
      <c r="C20" s="281" t="s">
        <v>11</v>
      </c>
      <c r="D20" s="36" t="s">
        <v>52</v>
      </c>
      <c r="E20" s="46">
        <f>'[2]BOI#8'!$D129</f>
        <v>0</v>
      </c>
      <c r="F20" s="46">
        <v>0</v>
      </c>
      <c r="G20" s="47">
        <f t="shared" si="28"/>
        <v>0</v>
      </c>
      <c r="H20" s="46">
        <f>'[2]BOI#8'!$E129</f>
        <v>0</v>
      </c>
      <c r="I20" s="46">
        <v>0</v>
      </c>
      <c r="J20" s="47">
        <f t="shared" si="29"/>
        <v>0</v>
      </c>
      <c r="K20" s="46">
        <f>'[2]BOI#8'!$F129</f>
        <v>0</v>
      </c>
      <c r="L20" s="46">
        <v>0</v>
      </c>
      <c r="M20" s="48">
        <f t="shared" si="30"/>
        <v>0</v>
      </c>
      <c r="N20" s="190">
        <f t="shared" si="31"/>
        <v>0</v>
      </c>
      <c r="O20" s="129">
        <f t="shared" si="31"/>
        <v>0</v>
      </c>
      <c r="P20" s="61">
        <f t="shared" si="32"/>
        <v>0</v>
      </c>
      <c r="Q20" s="46">
        <f>'[2]BOI#8'!$H129</f>
        <v>0</v>
      </c>
      <c r="R20" s="46">
        <v>0</v>
      </c>
      <c r="S20" s="47">
        <f t="shared" si="33"/>
        <v>0</v>
      </c>
      <c r="T20" s="46">
        <f>'[2]BOI#8'!$I129</f>
        <v>0</v>
      </c>
      <c r="U20" s="46"/>
      <c r="V20" s="47">
        <f t="shared" si="34"/>
        <v>0</v>
      </c>
      <c r="W20" s="46">
        <f>'[2]BOI#8'!$J129</f>
        <v>0</v>
      </c>
      <c r="X20" s="46"/>
      <c r="Y20" s="48">
        <f t="shared" si="35"/>
        <v>0</v>
      </c>
      <c r="Z20" s="190">
        <f t="shared" si="36"/>
        <v>0</v>
      </c>
      <c r="AA20" s="200">
        <f t="shared" si="36"/>
        <v>0</v>
      </c>
      <c r="AB20" s="61">
        <f t="shared" si="37"/>
        <v>0</v>
      </c>
      <c r="AC20" s="204">
        <f t="shared" si="38"/>
        <v>0</v>
      </c>
      <c r="AD20" s="133">
        <f t="shared" si="38"/>
        <v>0</v>
      </c>
      <c r="AE20" s="311">
        <f t="shared" si="39"/>
        <v>0</v>
      </c>
      <c r="AF20" s="297">
        <f>'[2]BOI#8'!$L129</f>
        <v>0</v>
      </c>
      <c r="AG20" s="46"/>
      <c r="AH20" s="50">
        <f t="shared" si="13"/>
        <v>0</v>
      </c>
      <c r="AI20" s="46">
        <f>'[2]BOI#8'!$M129</f>
        <v>0</v>
      </c>
      <c r="AJ20" s="46"/>
      <c r="AK20" s="50">
        <f t="shared" si="14"/>
        <v>0</v>
      </c>
      <c r="AL20" s="46">
        <f>'[2]BOI#8'!$N129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'[2]BOI#8'!$P129</f>
        <v>0</v>
      </c>
      <c r="AS20" s="46"/>
      <c r="AT20" s="47">
        <f t="shared" si="18"/>
        <v>0</v>
      </c>
      <c r="AU20" s="46">
        <f>'[2]BOI#8'!$Q129</f>
        <v>0</v>
      </c>
      <c r="AV20" s="46"/>
      <c r="AW20" s="47">
        <f t="shared" si="19"/>
        <v>0</v>
      </c>
      <c r="AX20" s="46">
        <f>'[2]BOI#8'!$R129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1"/>
        <v>0</v>
      </c>
      <c r="BC20" s="222">
        <f t="shared" si="22"/>
        <v>0</v>
      </c>
      <c r="BD20" s="204">
        <f t="shared" si="23"/>
        <v>0</v>
      </c>
      <c r="BE20" s="217">
        <f t="shared" si="24"/>
        <v>0</v>
      </c>
      <c r="BF20" s="225">
        <f t="shared" si="25"/>
        <v>0</v>
      </c>
      <c r="BG20" s="204">
        <f t="shared" si="26"/>
        <v>0</v>
      </c>
      <c r="BH20" s="133">
        <f t="shared" si="26"/>
        <v>0</v>
      </c>
      <c r="BI20" s="225">
        <f t="shared" si="27"/>
        <v>0</v>
      </c>
      <c r="BJ20" s="290"/>
      <c r="BK20" s="45">
        <f>VLOOKUP($B20,Test!$A$69:$I$122,6,0)</f>
        <v>0</v>
      </c>
    </row>
    <row r="21" spans="1:63" s="34" customFormat="1" ht="30" customHeight="1">
      <c r="A21" s="31">
        <f t="shared" si="40"/>
        <v>15</v>
      </c>
      <c r="B21" s="87">
        <v>51314</v>
      </c>
      <c r="C21" s="281" t="s">
        <v>12</v>
      </c>
      <c r="D21" s="36" t="s">
        <v>53</v>
      </c>
      <c r="E21" s="46">
        <f>'[2]BOI#8'!$D130</f>
        <v>0</v>
      </c>
      <c r="F21" s="46"/>
      <c r="G21" s="47">
        <f t="shared" si="28"/>
        <v>0</v>
      </c>
      <c r="H21" s="46">
        <f>'[2]BOI#8'!$E130</f>
        <v>0</v>
      </c>
      <c r="I21" s="46"/>
      <c r="J21" s="47">
        <f t="shared" si="29"/>
        <v>0</v>
      </c>
      <c r="K21" s="46">
        <f>'[2]BOI#8'!$F130</f>
        <v>0</v>
      </c>
      <c r="L21" s="46"/>
      <c r="M21" s="48">
        <f t="shared" si="30"/>
        <v>0</v>
      </c>
      <c r="N21" s="190">
        <f t="shared" si="31"/>
        <v>0</v>
      </c>
      <c r="O21" s="129">
        <f t="shared" si="31"/>
        <v>0</v>
      </c>
      <c r="P21" s="61">
        <f t="shared" si="32"/>
        <v>0</v>
      </c>
      <c r="Q21" s="46">
        <f>'[2]BOI#8'!$H130</f>
        <v>0</v>
      </c>
      <c r="R21" s="46"/>
      <c r="S21" s="47">
        <f t="shared" si="33"/>
        <v>0</v>
      </c>
      <c r="T21" s="46">
        <f>'[2]BOI#8'!$I130</f>
        <v>0</v>
      </c>
      <c r="U21" s="46"/>
      <c r="V21" s="47">
        <f t="shared" si="34"/>
        <v>0</v>
      </c>
      <c r="W21" s="46">
        <f>'[2]BOI#8'!$J130</f>
        <v>0</v>
      </c>
      <c r="X21" s="46"/>
      <c r="Y21" s="48">
        <f t="shared" si="35"/>
        <v>0</v>
      </c>
      <c r="Z21" s="190">
        <f t="shared" si="36"/>
        <v>0</v>
      </c>
      <c r="AA21" s="200">
        <f t="shared" si="36"/>
        <v>0</v>
      </c>
      <c r="AB21" s="61">
        <f t="shared" si="37"/>
        <v>0</v>
      </c>
      <c r="AC21" s="204">
        <f t="shared" si="38"/>
        <v>0</v>
      </c>
      <c r="AD21" s="133">
        <f t="shared" si="38"/>
        <v>0</v>
      </c>
      <c r="AE21" s="311">
        <f t="shared" si="39"/>
        <v>0</v>
      </c>
      <c r="AF21" s="297">
        <f>'[2]BOI#8'!$L130</f>
        <v>0</v>
      </c>
      <c r="AG21" s="46"/>
      <c r="AH21" s="50">
        <f t="shared" si="13"/>
        <v>0</v>
      </c>
      <c r="AI21" s="46">
        <f>'[2]BOI#8'!$M130</f>
        <v>0</v>
      </c>
      <c r="AJ21" s="46"/>
      <c r="AK21" s="50">
        <f t="shared" si="14"/>
        <v>0</v>
      </c>
      <c r="AL21" s="46">
        <f>'[2]BOI#8'!$N130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'[2]BOI#8'!$P130</f>
        <v>0</v>
      </c>
      <c r="AS21" s="46"/>
      <c r="AT21" s="47">
        <f t="shared" si="18"/>
        <v>0</v>
      </c>
      <c r="AU21" s="46">
        <f>'[2]BOI#8'!$Q130</f>
        <v>0</v>
      </c>
      <c r="AV21" s="46"/>
      <c r="AW21" s="47">
        <f t="shared" si="19"/>
        <v>0</v>
      </c>
      <c r="AX21" s="46">
        <f>'[2]BOI#8'!$R130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1"/>
        <v>0</v>
      </c>
      <c r="BC21" s="222">
        <f t="shared" si="22"/>
        <v>0</v>
      </c>
      <c r="BD21" s="204">
        <f t="shared" si="23"/>
        <v>0</v>
      </c>
      <c r="BE21" s="217">
        <f t="shared" si="24"/>
        <v>0</v>
      </c>
      <c r="BF21" s="225">
        <f t="shared" si="25"/>
        <v>0</v>
      </c>
      <c r="BG21" s="204">
        <f t="shared" si="26"/>
        <v>0</v>
      </c>
      <c r="BH21" s="133">
        <f t="shared" si="26"/>
        <v>0</v>
      </c>
      <c r="BI21" s="225">
        <f t="shared" si="27"/>
        <v>0</v>
      </c>
      <c r="BJ21" s="290"/>
      <c r="BK21" s="45">
        <f>VLOOKUP($B21,Test!$A$69:$I$122,6,0)</f>
        <v>0</v>
      </c>
    </row>
    <row r="22" spans="1:63" s="34" customFormat="1" ht="30" customHeight="1">
      <c r="A22" s="31">
        <f t="shared" si="40"/>
        <v>16</v>
      </c>
      <c r="B22" s="87">
        <v>51315</v>
      </c>
      <c r="C22" s="281" t="s">
        <v>104</v>
      </c>
      <c r="D22" s="36" t="s">
        <v>105</v>
      </c>
      <c r="E22" s="46">
        <f>'[2]BOI#8'!$D131</f>
        <v>0</v>
      </c>
      <c r="F22" s="46"/>
      <c r="G22" s="47">
        <f t="shared" si="28"/>
        <v>0</v>
      </c>
      <c r="H22" s="46">
        <f>'[2]BOI#8'!$E131</f>
        <v>0</v>
      </c>
      <c r="I22" s="46"/>
      <c r="J22" s="47">
        <f t="shared" si="29"/>
        <v>0</v>
      </c>
      <c r="K22" s="46">
        <f>'[2]BOI#8'!$F131</f>
        <v>0</v>
      </c>
      <c r="L22" s="46"/>
      <c r="M22" s="48">
        <f t="shared" si="30"/>
        <v>0</v>
      </c>
      <c r="N22" s="190">
        <f t="shared" si="31"/>
        <v>0</v>
      </c>
      <c r="O22" s="129">
        <f t="shared" si="31"/>
        <v>0</v>
      </c>
      <c r="P22" s="61">
        <f t="shared" si="32"/>
        <v>0</v>
      </c>
      <c r="Q22" s="46">
        <f>'[2]BOI#8'!$H131</f>
        <v>0</v>
      </c>
      <c r="R22" s="46"/>
      <c r="S22" s="47">
        <f t="shared" si="33"/>
        <v>0</v>
      </c>
      <c r="T22" s="46">
        <f>'[2]BOI#8'!$I131</f>
        <v>0</v>
      </c>
      <c r="U22" s="46"/>
      <c r="V22" s="47">
        <f t="shared" si="34"/>
        <v>0</v>
      </c>
      <c r="W22" s="46">
        <f>'[2]BOI#8'!$J131</f>
        <v>0</v>
      </c>
      <c r="X22" s="46"/>
      <c r="Y22" s="48">
        <f t="shared" si="35"/>
        <v>0</v>
      </c>
      <c r="Z22" s="190">
        <f t="shared" si="36"/>
        <v>0</v>
      </c>
      <c r="AA22" s="200">
        <f t="shared" si="36"/>
        <v>0</v>
      </c>
      <c r="AB22" s="61">
        <f t="shared" si="37"/>
        <v>0</v>
      </c>
      <c r="AC22" s="204">
        <f t="shared" si="38"/>
        <v>0</v>
      </c>
      <c r="AD22" s="133">
        <f t="shared" si="38"/>
        <v>0</v>
      </c>
      <c r="AE22" s="311">
        <f t="shared" si="39"/>
        <v>0</v>
      </c>
      <c r="AF22" s="297">
        <f>'[2]BOI#8'!$L131</f>
        <v>0</v>
      </c>
      <c r="AG22" s="46"/>
      <c r="AH22" s="50">
        <f t="shared" si="13"/>
        <v>0</v>
      </c>
      <c r="AI22" s="46">
        <f>'[2]BOI#8'!$M131</f>
        <v>0</v>
      </c>
      <c r="AJ22" s="46"/>
      <c r="AK22" s="50">
        <f t="shared" si="14"/>
        <v>0</v>
      </c>
      <c r="AL22" s="46">
        <f>'[2]BOI#8'!$N131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'[2]BOI#8'!$P131</f>
        <v>0</v>
      </c>
      <c r="AS22" s="46"/>
      <c r="AT22" s="47">
        <f t="shared" si="18"/>
        <v>0</v>
      </c>
      <c r="AU22" s="46">
        <f>'[2]BOI#8'!$Q131</f>
        <v>0</v>
      </c>
      <c r="AV22" s="46"/>
      <c r="AW22" s="47">
        <f t="shared" si="19"/>
        <v>0</v>
      </c>
      <c r="AX22" s="46">
        <f>'[2]BOI#8'!$R131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1"/>
        <v>0</v>
      </c>
      <c r="BC22" s="222">
        <f t="shared" si="22"/>
        <v>0</v>
      </c>
      <c r="BD22" s="204">
        <f t="shared" si="23"/>
        <v>0</v>
      </c>
      <c r="BE22" s="217">
        <f t="shared" si="24"/>
        <v>0</v>
      </c>
      <c r="BF22" s="225">
        <f t="shared" si="25"/>
        <v>0</v>
      </c>
      <c r="BG22" s="204">
        <f t="shared" si="26"/>
        <v>0</v>
      </c>
      <c r="BH22" s="133">
        <f t="shared" si="26"/>
        <v>0</v>
      </c>
      <c r="BI22" s="225">
        <f t="shared" si="27"/>
        <v>0</v>
      </c>
      <c r="BJ22" s="290"/>
      <c r="BK22" s="45">
        <f>VLOOKUP($B22,Test!$A$69:$I$122,6,0)</f>
        <v>0</v>
      </c>
    </row>
    <row r="23" spans="1:63" s="34" customFormat="1" ht="30" customHeight="1">
      <c r="A23" s="31">
        <f t="shared" si="40"/>
        <v>17</v>
      </c>
      <c r="B23" s="87">
        <v>51399</v>
      </c>
      <c r="C23" s="281" t="s">
        <v>13</v>
      </c>
      <c r="D23" s="36" t="s">
        <v>54</v>
      </c>
      <c r="E23" s="46">
        <f>'[2]BOI#8'!$D132</f>
        <v>96340.35</v>
      </c>
      <c r="F23" s="46">
        <v>163839.79</v>
      </c>
      <c r="G23" s="47">
        <f t="shared" si="28"/>
        <v>-67499.44</v>
      </c>
      <c r="H23" s="46">
        <f>'[2]BOI#8'!$E132</f>
        <v>96784.66</v>
      </c>
      <c r="I23" s="46">
        <v>187079.73</v>
      </c>
      <c r="J23" s="47">
        <f t="shared" si="29"/>
        <v>-90295.07</v>
      </c>
      <c r="K23" s="46">
        <f>'[2]BOI#8'!$F132</f>
        <v>118446.41</v>
      </c>
      <c r="L23" s="46">
        <v>220937.34</v>
      </c>
      <c r="M23" s="48">
        <f t="shared" si="30"/>
        <v>-102490.93</v>
      </c>
      <c r="N23" s="190">
        <f t="shared" si="31"/>
        <v>311571.42000000004</v>
      </c>
      <c r="O23" s="129">
        <f t="shared" si="31"/>
        <v>571856.86</v>
      </c>
      <c r="P23" s="61">
        <f t="shared" si="32"/>
        <v>-260285.43999999994</v>
      </c>
      <c r="Q23" s="46">
        <f>'[2]BOI#8'!$H132</f>
        <v>98252.25</v>
      </c>
      <c r="R23" s="46">
        <v>406796.24</v>
      </c>
      <c r="S23" s="47">
        <f t="shared" si="33"/>
        <v>-308543.99</v>
      </c>
      <c r="T23" s="46">
        <f>'[2]BOI#8'!$I132</f>
        <v>98653.14</v>
      </c>
      <c r="U23" s="46"/>
      <c r="V23" s="47">
        <f t="shared" si="34"/>
        <v>98653.14</v>
      </c>
      <c r="W23" s="46">
        <f>'[2]BOI#8'!$J132</f>
        <v>103718.09</v>
      </c>
      <c r="X23" s="46"/>
      <c r="Y23" s="48">
        <f t="shared" si="35"/>
        <v>103718.09</v>
      </c>
      <c r="Z23" s="190">
        <f t="shared" si="36"/>
        <v>300623.48</v>
      </c>
      <c r="AA23" s="200">
        <f t="shared" si="36"/>
        <v>406796.24</v>
      </c>
      <c r="AB23" s="61">
        <f t="shared" si="37"/>
        <v>-106172.76000000001</v>
      </c>
      <c r="AC23" s="204">
        <f t="shared" si="38"/>
        <v>612194.9</v>
      </c>
      <c r="AD23" s="133">
        <f t="shared" si="38"/>
        <v>978653.1</v>
      </c>
      <c r="AE23" s="311">
        <f t="shared" si="39"/>
        <v>-366458.19999999995</v>
      </c>
      <c r="AF23" s="297">
        <f>'[2]BOI#8'!$L132</f>
        <v>133977.12</v>
      </c>
      <c r="AG23" s="46"/>
      <c r="AH23" s="50">
        <f t="shared" si="13"/>
        <v>133977.12</v>
      </c>
      <c r="AI23" s="46">
        <f>'[2]BOI#8'!$M132</f>
        <v>133977.12</v>
      </c>
      <c r="AJ23" s="46"/>
      <c r="AK23" s="50">
        <f t="shared" si="14"/>
        <v>133977.12</v>
      </c>
      <c r="AL23" s="46">
        <f>'[2]BOI#8'!$N132</f>
        <v>120579.21</v>
      </c>
      <c r="AM23" s="46"/>
      <c r="AN23" s="48">
        <f t="shared" si="15"/>
        <v>120579.21</v>
      </c>
      <c r="AO23" s="190">
        <f t="shared" si="16"/>
        <v>388533.45</v>
      </c>
      <c r="AP23" s="129">
        <f t="shared" si="16"/>
        <v>0</v>
      </c>
      <c r="AQ23" s="61">
        <f t="shared" si="17"/>
        <v>388533.45</v>
      </c>
      <c r="AR23" s="46">
        <f>'[2]BOI#8'!$P132</f>
        <v>131568.54</v>
      </c>
      <c r="AS23" s="46"/>
      <c r="AT23" s="47">
        <f t="shared" si="18"/>
        <v>131568.54</v>
      </c>
      <c r="AU23" s="46">
        <f>'[2]BOI#8'!$Q132</f>
        <v>131568.54</v>
      </c>
      <c r="AV23" s="46"/>
      <c r="AW23" s="47">
        <f t="shared" si="19"/>
        <v>131568.54</v>
      </c>
      <c r="AX23" s="46">
        <f>'[2]BOI#8'!$R132</f>
        <v>128203.05</v>
      </c>
      <c r="AY23" s="46"/>
      <c r="AZ23" s="50">
        <f t="shared" si="20"/>
        <v>128203.05</v>
      </c>
      <c r="BA23" s="190">
        <f t="shared" si="21"/>
        <v>391340.13</v>
      </c>
      <c r="BB23" s="200">
        <f t="shared" si="21"/>
        <v>0</v>
      </c>
      <c r="BC23" s="222">
        <f t="shared" si="22"/>
        <v>391340.13</v>
      </c>
      <c r="BD23" s="204">
        <f t="shared" si="23"/>
        <v>779873.58000000007</v>
      </c>
      <c r="BE23" s="217">
        <f t="shared" si="24"/>
        <v>0</v>
      </c>
      <c r="BF23" s="225">
        <f t="shared" si="25"/>
        <v>779873.58000000007</v>
      </c>
      <c r="BG23" s="204">
        <f t="shared" si="26"/>
        <v>1392068.48</v>
      </c>
      <c r="BH23" s="133">
        <f t="shared" si="26"/>
        <v>978653.1</v>
      </c>
      <c r="BI23" s="225">
        <f t="shared" si="27"/>
        <v>413415.38</v>
      </c>
      <c r="BJ23" s="290"/>
      <c r="BK23" s="45">
        <f>VLOOKUP($B23,Test!$A$69:$I$122,6,0)</f>
        <v>15567.83</v>
      </c>
    </row>
    <row r="24" spans="1:63" s="34" customFormat="1" ht="30" customHeight="1">
      <c r="A24" s="31">
        <f t="shared" si="40"/>
        <v>18</v>
      </c>
      <c r="B24" s="87">
        <v>51401</v>
      </c>
      <c r="C24" s="281" t="s">
        <v>14</v>
      </c>
      <c r="D24" s="36" t="s">
        <v>55</v>
      </c>
      <c r="E24" s="46">
        <f>'[2]BOI#8'!$D133</f>
        <v>0</v>
      </c>
      <c r="F24" s="46"/>
      <c r="G24" s="47">
        <f t="shared" si="28"/>
        <v>0</v>
      </c>
      <c r="H24" s="46">
        <f>'[2]BOI#8'!$E133</f>
        <v>0</v>
      </c>
      <c r="I24" s="46"/>
      <c r="J24" s="47">
        <f t="shared" si="29"/>
        <v>0</v>
      </c>
      <c r="K24" s="46">
        <f>'[2]BOI#8'!$F133</f>
        <v>0</v>
      </c>
      <c r="L24" s="46"/>
      <c r="M24" s="48">
        <f t="shared" si="30"/>
        <v>0</v>
      </c>
      <c r="N24" s="190">
        <f t="shared" si="31"/>
        <v>0</v>
      </c>
      <c r="O24" s="129">
        <f t="shared" si="31"/>
        <v>0</v>
      </c>
      <c r="P24" s="61">
        <f t="shared" si="32"/>
        <v>0</v>
      </c>
      <c r="Q24" s="46">
        <f>'[2]BOI#8'!$H133</f>
        <v>0</v>
      </c>
      <c r="R24" s="46"/>
      <c r="S24" s="47">
        <f t="shared" si="33"/>
        <v>0</v>
      </c>
      <c r="T24" s="46">
        <f>'[2]BOI#8'!$I133</f>
        <v>0</v>
      </c>
      <c r="U24" s="46"/>
      <c r="V24" s="47">
        <f t="shared" si="34"/>
        <v>0</v>
      </c>
      <c r="W24" s="46">
        <f>'[2]BOI#8'!$J133</f>
        <v>0</v>
      </c>
      <c r="X24" s="46"/>
      <c r="Y24" s="48">
        <f t="shared" si="35"/>
        <v>0</v>
      </c>
      <c r="Z24" s="190">
        <f t="shared" si="36"/>
        <v>0</v>
      </c>
      <c r="AA24" s="200">
        <f t="shared" si="36"/>
        <v>0</v>
      </c>
      <c r="AB24" s="61">
        <f t="shared" si="37"/>
        <v>0</v>
      </c>
      <c r="AC24" s="204">
        <f t="shared" si="38"/>
        <v>0</v>
      </c>
      <c r="AD24" s="133">
        <f t="shared" si="38"/>
        <v>0</v>
      </c>
      <c r="AE24" s="311">
        <f t="shared" si="39"/>
        <v>0</v>
      </c>
      <c r="AF24" s="297">
        <f>'[2]BOI#8'!$L133</f>
        <v>0</v>
      </c>
      <c r="AG24" s="46"/>
      <c r="AH24" s="50">
        <f t="shared" si="13"/>
        <v>0</v>
      </c>
      <c r="AI24" s="46">
        <f>'[2]BOI#8'!$M133</f>
        <v>0</v>
      </c>
      <c r="AJ24" s="46"/>
      <c r="AK24" s="50">
        <f t="shared" si="14"/>
        <v>0</v>
      </c>
      <c r="AL24" s="46">
        <f>'[2]BOI#8'!$N133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'[2]BOI#8'!$P133</f>
        <v>0</v>
      </c>
      <c r="AS24" s="46"/>
      <c r="AT24" s="47">
        <f t="shared" si="18"/>
        <v>0</v>
      </c>
      <c r="AU24" s="46">
        <f>'[2]BOI#8'!$Q133</f>
        <v>0</v>
      </c>
      <c r="AV24" s="46"/>
      <c r="AW24" s="47">
        <f t="shared" si="19"/>
        <v>0</v>
      </c>
      <c r="AX24" s="46">
        <f>'[2]BOI#8'!$R133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1"/>
        <v>0</v>
      </c>
      <c r="BC24" s="222">
        <f t="shared" si="22"/>
        <v>0</v>
      </c>
      <c r="BD24" s="204">
        <f t="shared" si="23"/>
        <v>0</v>
      </c>
      <c r="BE24" s="217">
        <f t="shared" si="24"/>
        <v>0</v>
      </c>
      <c r="BF24" s="225">
        <f t="shared" si="25"/>
        <v>0</v>
      </c>
      <c r="BG24" s="204">
        <f t="shared" si="26"/>
        <v>0</v>
      </c>
      <c r="BH24" s="133">
        <f t="shared" si="26"/>
        <v>0</v>
      </c>
      <c r="BI24" s="225">
        <f t="shared" si="27"/>
        <v>0</v>
      </c>
      <c r="BJ24" s="290"/>
      <c r="BK24" s="45">
        <f>VLOOKUP($B24,Test!$A$69:$I$122,6,0)</f>
        <v>0</v>
      </c>
    </row>
    <row r="25" spans="1:63" s="34" customFormat="1" ht="30" customHeight="1">
      <c r="A25" s="31">
        <f t="shared" si="40"/>
        <v>19</v>
      </c>
      <c r="B25" s="87">
        <v>51402</v>
      </c>
      <c r="C25" s="281" t="s">
        <v>15</v>
      </c>
      <c r="D25" s="36" t="s">
        <v>56</v>
      </c>
      <c r="E25" s="46">
        <f>'[2]BOI#8'!$D134</f>
        <v>0</v>
      </c>
      <c r="F25" s="46"/>
      <c r="G25" s="47">
        <f t="shared" si="28"/>
        <v>0</v>
      </c>
      <c r="H25" s="46">
        <f>'[2]BOI#8'!$E134</f>
        <v>0</v>
      </c>
      <c r="I25" s="46"/>
      <c r="J25" s="47">
        <f t="shared" si="29"/>
        <v>0</v>
      </c>
      <c r="K25" s="46">
        <f>'[2]BOI#8'!$F134</f>
        <v>0</v>
      </c>
      <c r="L25" s="46"/>
      <c r="M25" s="48">
        <f t="shared" si="30"/>
        <v>0</v>
      </c>
      <c r="N25" s="190">
        <f t="shared" si="31"/>
        <v>0</v>
      </c>
      <c r="O25" s="129">
        <f t="shared" si="31"/>
        <v>0</v>
      </c>
      <c r="P25" s="61">
        <f t="shared" si="32"/>
        <v>0</v>
      </c>
      <c r="Q25" s="46">
        <f>'[2]BOI#8'!$H134</f>
        <v>0</v>
      </c>
      <c r="R25" s="46"/>
      <c r="S25" s="47">
        <f t="shared" si="33"/>
        <v>0</v>
      </c>
      <c r="T25" s="46">
        <f>'[2]BOI#8'!$I134</f>
        <v>0</v>
      </c>
      <c r="U25" s="46"/>
      <c r="V25" s="47">
        <f t="shared" si="34"/>
        <v>0</v>
      </c>
      <c r="W25" s="46">
        <f>'[2]BOI#8'!$J134</f>
        <v>0</v>
      </c>
      <c r="X25" s="46"/>
      <c r="Y25" s="48">
        <f t="shared" si="35"/>
        <v>0</v>
      </c>
      <c r="Z25" s="190">
        <f t="shared" si="36"/>
        <v>0</v>
      </c>
      <c r="AA25" s="200">
        <f t="shared" si="36"/>
        <v>0</v>
      </c>
      <c r="AB25" s="61">
        <f t="shared" si="37"/>
        <v>0</v>
      </c>
      <c r="AC25" s="204">
        <f t="shared" si="38"/>
        <v>0</v>
      </c>
      <c r="AD25" s="133">
        <f t="shared" si="38"/>
        <v>0</v>
      </c>
      <c r="AE25" s="311">
        <f t="shared" si="39"/>
        <v>0</v>
      </c>
      <c r="AF25" s="297">
        <f>'[2]BOI#8'!$L134</f>
        <v>0</v>
      </c>
      <c r="AG25" s="46"/>
      <c r="AH25" s="50">
        <f t="shared" si="13"/>
        <v>0</v>
      </c>
      <c r="AI25" s="46">
        <f>'[2]BOI#8'!$M134</f>
        <v>0</v>
      </c>
      <c r="AJ25" s="46"/>
      <c r="AK25" s="50">
        <f t="shared" si="14"/>
        <v>0</v>
      </c>
      <c r="AL25" s="46">
        <f>'[2]BOI#8'!$N134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'[2]BOI#8'!$P134</f>
        <v>0</v>
      </c>
      <c r="AS25" s="46"/>
      <c r="AT25" s="47">
        <f t="shared" si="18"/>
        <v>0</v>
      </c>
      <c r="AU25" s="46">
        <f>'[2]BOI#8'!$Q134</f>
        <v>0</v>
      </c>
      <c r="AV25" s="46"/>
      <c r="AW25" s="47">
        <f t="shared" si="19"/>
        <v>0</v>
      </c>
      <c r="AX25" s="46">
        <f>'[2]BOI#8'!$R134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1"/>
        <v>0</v>
      </c>
      <c r="BC25" s="222">
        <f t="shared" si="22"/>
        <v>0</v>
      </c>
      <c r="BD25" s="204">
        <f t="shared" si="23"/>
        <v>0</v>
      </c>
      <c r="BE25" s="217">
        <f t="shared" si="24"/>
        <v>0</v>
      </c>
      <c r="BF25" s="225">
        <f t="shared" si="25"/>
        <v>0</v>
      </c>
      <c r="BG25" s="204">
        <f t="shared" si="26"/>
        <v>0</v>
      </c>
      <c r="BH25" s="133">
        <f t="shared" si="26"/>
        <v>0</v>
      </c>
      <c r="BI25" s="225">
        <f t="shared" si="27"/>
        <v>0</v>
      </c>
      <c r="BJ25" s="290"/>
      <c r="BK25" s="45">
        <f>VLOOKUP($B25,Test!$A$69:$I$122,6,0)</f>
        <v>0</v>
      </c>
    </row>
    <row r="26" spans="1:63" s="34" customFormat="1" ht="30" customHeight="1">
      <c r="A26" s="31">
        <f t="shared" si="40"/>
        <v>20</v>
      </c>
      <c r="B26" s="87">
        <v>51403</v>
      </c>
      <c r="C26" s="281" t="s">
        <v>16</v>
      </c>
      <c r="D26" s="36" t="s">
        <v>57</v>
      </c>
      <c r="E26" s="46">
        <f>'[2]BOI#8'!$D135</f>
        <v>0</v>
      </c>
      <c r="F26" s="46"/>
      <c r="G26" s="47">
        <f t="shared" si="28"/>
        <v>0</v>
      </c>
      <c r="H26" s="46">
        <f>'[2]BOI#8'!$E135</f>
        <v>0</v>
      </c>
      <c r="I26" s="46"/>
      <c r="J26" s="47">
        <f t="shared" si="29"/>
        <v>0</v>
      </c>
      <c r="K26" s="46">
        <f>'[2]BOI#8'!$F135</f>
        <v>0</v>
      </c>
      <c r="L26" s="46"/>
      <c r="M26" s="48">
        <f t="shared" si="30"/>
        <v>0</v>
      </c>
      <c r="N26" s="190">
        <f t="shared" si="31"/>
        <v>0</v>
      </c>
      <c r="O26" s="129">
        <f t="shared" si="31"/>
        <v>0</v>
      </c>
      <c r="P26" s="61">
        <f t="shared" si="32"/>
        <v>0</v>
      </c>
      <c r="Q26" s="46">
        <f>'[2]BOI#8'!$H135</f>
        <v>0</v>
      </c>
      <c r="R26" s="46"/>
      <c r="S26" s="47">
        <f t="shared" si="33"/>
        <v>0</v>
      </c>
      <c r="T26" s="46">
        <f>'[2]BOI#8'!$I135</f>
        <v>0</v>
      </c>
      <c r="U26" s="46"/>
      <c r="V26" s="47">
        <f t="shared" si="34"/>
        <v>0</v>
      </c>
      <c r="W26" s="46">
        <f>'[2]BOI#8'!$J135</f>
        <v>0</v>
      </c>
      <c r="X26" s="46"/>
      <c r="Y26" s="48">
        <f t="shared" si="35"/>
        <v>0</v>
      </c>
      <c r="Z26" s="190">
        <f t="shared" si="36"/>
        <v>0</v>
      </c>
      <c r="AA26" s="200">
        <f t="shared" si="36"/>
        <v>0</v>
      </c>
      <c r="AB26" s="61">
        <f t="shared" si="37"/>
        <v>0</v>
      </c>
      <c r="AC26" s="204">
        <f t="shared" si="38"/>
        <v>0</v>
      </c>
      <c r="AD26" s="133">
        <f t="shared" si="38"/>
        <v>0</v>
      </c>
      <c r="AE26" s="311">
        <f t="shared" si="39"/>
        <v>0</v>
      </c>
      <c r="AF26" s="297">
        <f>'[2]BOI#8'!$L135</f>
        <v>0</v>
      </c>
      <c r="AG26" s="46"/>
      <c r="AH26" s="50">
        <f t="shared" si="13"/>
        <v>0</v>
      </c>
      <c r="AI26" s="46">
        <f>'[2]BOI#8'!$M135</f>
        <v>0</v>
      </c>
      <c r="AJ26" s="46"/>
      <c r="AK26" s="50">
        <f t="shared" si="14"/>
        <v>0</v>
      </c>
      <c r="AL26" s="46">
        <f>'[2]BOI#8'!$N135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'[2]BOI#8'!$P135</f>
        <v>0</v>
      </c>
      <c r="AS26" s="46"/>
      <c r="AT26" s="47">
        <f t="shared" si="18"/>
        <v>0</v>
      </c>
      <c r="AU26" s="46">
        <f>'[2]BOI#8'!$Q135</f>
        <v>0</v>
      </c>
      <c r="AV26" s="46"/>
      <c r="AW26" s="47">
        <f t="shared" si="19"/>
        <v>0</v>
      </c>
      <c r="AX26" s="46">
        <f>'[2]BOI#8'!$R135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1"/>
        <v>0</v>
      </c>
      <c r="BC26" s="222">
        <f t="shared" si="22"/>
        <v>0</v>
      </c>
      <c r="BD26" s="204">
        <f t="shared" si="23"/>
        <v>0</v>
      </c>
      <c r="BE26" s="217">
        <f t="shared" si="24"/>
        <v>0</v>
      </c>
      <c r="BF26" s="225">
        <f t="shared" si="25"/>
        <v>0</v>
      </c>
      <c r="BG26" s="204">
        <f t="shared" si="26"/>
        <v>0</v>
      </c>
      <c r="BH26" s="133">
        <f t="shared" si="26"/>
        <v>0</v>
      </c>
      <c r="BI26" s="225">
        <f t="shared" si="27"/>
        <v>0</v>
      </c>
      <c r="BJ26" s="290"/>
      <c r="BK26" s="45">
        <f>VLOOKUP($B26,Test!$A$69:$I$122,6,0)</f>
        <v>0</v>
      </c>
    </row>
    <row r="27" spans="1:63" s="34" customFormat="1" ht="30" customHeight="1">
      <c r="A27" s="31">
        <f t="shared" si="40"/>
        <v>21</v>
      </c>
      <c r="B27" s="87">
        <v>51404</v>
      </c>
      <c r="C27" s="281" t="s">
        <v>17</v>
      </c>
      <c r="D27" s="36" t="s">
        <v>58</v>
      </c>
      <c r="E27" s="46">
        <f>'[2]BOI#8'!$D136</f>
        <v>0</v>
      </c>
      <c r="F27" s="46"/>
      <c r="G27" s="47">
        <f t="shared" si="28"/>
        <v>0</v>
      </c>
      <c r="H27" s="46">
        <f>'[2]BOI#8'!$E136</f>
        <v>0</v>
      </c>
      <c r="I27" s="46"/>
      <c r="J27" s="47">
        <f t="shared" si="29"/>
        <v>0</v>
      </c>
      <c r="K27" s="46">
        <f>'[2]BOI#8'!$F136</f>
        <v>0</v>
      </c>
      <c r="L27" s="46"/>
      <c r="M27" s="48">
        <f t="shared" si="30"/>
        <v>0</v>
      </c>
      <c r="N27" s="190">
        <f t="shared" si="31"/>
        <v>0</v>
      </c>
      <c r="O27" s="129">
        <f t="shared" si="31"/>
        <v>0</v>
      </c>
      <c r="P27" s="61">
        <f t="shared" si="32"/>
        <v>0</v>
      </c>
      <c r="Q27" s="46">
        <f>'[2]BOI#8'!$H136</f>
        <v>0</v>
      </c>
      <c r="R27" s="46"/>
      <c r="S27" s="47">
        <f t="shared" si="33"/>
        <v>0</v>
      </c>
      <c r="T27" s="46">
        <f>'[2]BOI#8'!$I136</f>
        <v>0</v>
      </c>
      <c r="U27" s="46"/>
      <c r="V27" s="47">
        <f t="shared" si="34"/>
        <v>0</v>
      </c>
      <c r="W27" s="46">
        <f>'[2]BOI#8'!$J136</f>
        <v>0</v>
      </c>
      <c r="X27" s="46"/>
      <c r="Y27" s="48">
        <f t="shared" si="35"/>
        <v>0</v>
      </c>
      <c r="Z27" s="190">
        <f t="shared" si="36"/>
        <v>0</v>
      </c>
      <c r="AA27" s="200">
        <f t="shared" si="36"/>
        <v>0</v>
      </c>
      <c r="AB27" s="61">
        <f t="shared" si="37"/>
        <v>0</v>
      </c>
      <c r="AC27" s="204">
        <f t="shared" si="38"/>
        <v>0</v>
      </c>
      <c r="AD27" s="133">
        <f t="shared" si="38"/>
        <v>0</v>
      </c>
      <c r="AE27" s="311">
        <f t="shared" si="39"/>
        <v>0</v>
      </c>
      <c r="AF27" s="297">
        <f>'[2]BOI#8'!$L136</f>
        <v>0</v>
      </c>
      <c r="AG27" s="46"/>
      <c r="AH27" s="50">
        <f t="shared" si="13"/>
        <v>0</v>
      </c>
      <c r="AI27" s="46">
        <f>'[2]BOI#8'!$M136</f>
        <v>0</v>
      </c>
      <c r="AJ27" s="46"/>
      <c r="AK27" s="50">
        <f t="shared" si="14"/>
        <v>0</v>
      </c>
      <c r="AL27" s="46">
        <f>'[2]BOI#8'!$N136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'[2]BOI#8'!$P136</f>
        <v>0</v>
      </c>
      <c r="AS27" s="46"/>
      <c r="AT27" s="47">
        <f t="shared" si="18"/>
        <v>0</v>
      </c>
      <c r="AU27" s="46">
        <f>'[2]BOI#8'!$Q136</f>
        <v>0</v>
      </c>
      <c r="AV27" s="46"/>
      <c r="AW27" s="47">
        <f t="shared" si="19"/>
        <v>0</v>
      </c>
      <c r="AX27" s="46">
        <f>'[2]BOI#8'!$R136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1"/>
        <v>0</v>
      </c>
      <c r="BC27" s="222">
        <f t="shared" si="22"/>
        <v>0</v>
      </c>
      <c r="BD27" s="204">
        <f t="shared" si="23"/>
        <v>0</v>
      </c>
      <c r="BE27" s="217">
        <f t="shared" si="24"/>
        <v>0</v>
      </c>
      <c r="BF27" s="225">
        <f t="shared" si="25"/>
        <v>0</v>
      </c>
      <c r="BG27" s="204">
        <f t="shared" si="26"/>
        <v>0</v>
      </c>
      <c r="BH27" s="133">
        <f t="shared" si="26"/>
        <v>0</v>
      </c>
      <c r="BI27" s="225">
        <f t="shared" si="27"/>
        <v>0</v>
      </c>
      <c r="BJ27" s="290"/>
      <c r="BK27" s="45">
        <f>VLOOKUP($B27,Test!$A$69:$I$122,6,0)</f>
        <v>0</v>
      </c>
    </row>
    <row r="28" spans="1:63" s="34" customFormat="1" ht="30" customHeight="1">
      <c r="A28" s="31">
        <f t="shared" si="40"/>
        <v>22</v>
      </c>
      <c r="B28" s="87">
        <v>51405</v>
      </c>
      <c r="C28" s="281" t="s">
        <v>18</v>
      </c>
      <c r="D28" s="36" t="s">
        <v>59</v>
      </c>
      <c r="E28" s="46">
        <f>'[2]BOI#8'!$D137</f>
        <v>0</v>
      </c>
      <c r="F28" s="46"/>
      <c r="G28" s="47">
        <f t="shared" si="28"/>
        <v>0</v>
      </c>
      <c r="H28" s="46">
        <f>'[2]BOI#8'!$E137</f>
        <v>0</v>
      </c>
      <c r="I28" s="46"/>
      <c r="J28" s="47">
        <f t="shared" si="29"/>
        <v>0</v>
      </c>
      <c r="K28" s="46">
        <f>'[2]BOI#8'!$F137</f>
        <v>0</v>
      </c>
      <c r="L28" s="46"/>
      <c r="M28" s="48">
        <f t="shared" si="30"/>
        <v>0</v>
      </c>
      <c r="N28" s="190">
        <f t="shared" si="31"/>
        <v>0</v>
      </c>
      <c r="O28" s="129">
        <f t="shared" si="31"/>
        <v>0</v>
      </c>
      <c r="P28" s="61">
        <f t="shared" si="32"/>
        <v>0</v>
      </c>
      <c r="Q28" s="46">
        <f>'[2]BOI#8'!$H137</f>
        <v>0</v>
      </c>
      <c r="R28" s="46"/>
      <c r="S28" s="47">
        <f t="shared" si="33"/>
        <v>0</v>
      </c>
      <c r="T28" s="46">
        <f>'[2]BOI#8'!$I137</f>
        <v>0</v>
      </c>
      <c r="U28" s="46"/>
      <c r="V28" s="47">
        <f t="shared" si="34"/>
        <v>0</v>
      </c>
      <c r="W28" s="46">
        <f>'[2]BOI#8'!$J137</f>
        <v>0</v>
      </c>
      <c r="X28" s="46"/>
      <c r="Y28" s="48">
        <f t="shared" si="35"/>
        <v>0</v>
      </c>
      <c r="Z28" s="190">
        <f t="shared" si="36"/>
        <v>0</v>
      </c>
      <c r="AA28" s="200">
        <f t="shared" si="36"/>
        <v>0</v>
      </c>
      <c r="AB28" s="61">
        <f t="shared" si="37"/>
        <v>0</v>
      </c>
      <c r="AC28" s="204">
        <f t="shared" si="38"/>
        <v>0</v>
      </c>
      <c r="AD28" s="133">
        <f t="shared" si="38"/>
        <v>0</v>
      </c>
      <c r="AE28" s="311">
        <f t="shared" si="39"/>
        <v>0</v>
      </c>
      <c r="AF28" s="297">
        <f>'[2]BOI#8'!$L137</f>
        <v>0</v>
      </c>
      <c r="AG28" s="46"/>
      <c r="AH28" s="50">
        <f t="shared" si="13"/>
        <v>0</v>
      </c>
      <c r="AI28" s="46">
        <f>'[2]BOI#8'!$M137</f>
        <v>0</v>
      </c>
      <c r="AJ28" s="46"/>
      <c r="AK28" s="50">
        <f t="shared" si="14"/>
        <v>0</v>
      </c>
      <c r="AL28" s="46">
        <f>'[2]BOI#8'!$N137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'[2]BOI#8'!$P137</f>
        <v>0</v>
      </c>
      <c r="AS28" s="46"/>
      <c r="AT28" s="47">
        <f t="shared" si="18"/>
        <v>0</v>
      </c>
      <c r="AU28" s="46">
        <f>'[2]BOI#8'!$Q137</f>
        <v>0</v>
      </c>
      <c r="AV28" s="46"/>
      <c r="AW28" s="47">
        <f t="shared" si="19"/>
        <v>0</v>
      </c>
      <c r="AX28" s="46">
        <f>'[2]BOI#8'!$R137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1"/>
        <v>0</v>
      </c>
      <c r="BC28" s="222">
        <f t="shared" si="22"/>
        <v>0</v>
      </c>
      <c r="BD28" s="204">
        <f t="shared" si="23"/>
        <v>0</v>
      </c>
      <c r="BE28" s="217">
        <f t="shared" si="24"/>
        <v>0</v>
      </c>
      <c r="BF28" s="225">
        <f t="shared" si="25"/>
        <v>0</v>
      </c>
      <c r="BG28" s="204">
        <f t="shared" si="26"/>
        <v>0</v>
      </c>
      <c r="BH28" s="133">
        <f t="shared" si="26"/>
        <v>0</v>
      </c>
      <c r="BI28" s="225">
        <f t="shared" si="27"/>
        <v>0</v>
      </c>
      <c r="BJ28" s="290"/>
      <c r="BK28" s="45">
        <f>VLOOKUP($B28,Test!$A$69:$I$122,6,0)</f>
        <v>0</v>
      </c>
    </row>
    <row r="29" spans="1:63" s="34" customFormat="1" ht="30" customHeight="1">
      <c r="A29" s="31">
        <f t="shared" si="40"/>
        <v>23</v>
      </c>
      <c r="B29" s="87">
        <v>51406</v>
      </c>
      <c r="C29" s="281" t="s">
        <v>19</v>
      </c>
      <c r="D29" s="36" t="s">
        <v>60</v>
      </c>
      <c r="E29" s="46">
        <f>'[2]BOI#8'!$D138</f>
        <v>0</v>
      </c>
      <c r="F29" s="46"/>
      <c r="G29" s="47">
        <f t="shared" si="28"/>
        <v>0</v>
      </c>
      <c r="H29" s="46">
        <f>'[2]BOI#8'!$E138</f>
        <v>0</v>
      </c>
      <c r="I29" s="46"/>
      <c r="J29" s="47">
        <f t="shared" si="29"/>
        <v>0</v>
      </c>
      <c r="K29" s="46">
        <f>'[2]BOI#8'!$F138</f>
        <v>0</v>
      </c>
      <c r="L29" s="46"/>
      <c r="M29" s="48">
        <f t="shared" si="30"/>
        <v>0</v>
      </c>
      <c r="N29" s="190">
        <f t="shared" si="31"/>
        <v>0</v>
      </c>
      <c r="O29" s="129">
        <f t="shared" si="31"/>
        <v>0</v>
      </c>
      <c r="P29" s="61">
        <f t="shared" si="32"/>
        <v>0</v>
      </c>
      <c r="Q29" s="46">
        <f>'[2]BOI#8'!$H138</f>
        <v>0</v>
      </c>
      <c r="R29" s="46"/>
      <c r="S29" s="47">
        <f t="shared" si="33"/>
        <v>0</v>
      </c>
      <c r="T29" s="46">
        <f>'[2]BOI#8'!$I138</f>
        <v>0</v>
      </c>
      <c r="U29" s="46"/>
      <c r="V29" s="47">
        <f t="shared" si="34"/>
        <v>0</v>
      </c>
      <c r="W29" s="46">
        <f>'[2]BOI#8'!$J138</f>
        <v>0</v>
      </c>
      <c r="X29" s="46"/>
      <c r="Y29" s="48">
        <f t="shared" si="35"/>
        <v>0</v>
      </c>
      <c r="Z29" s="190">
        <f t="shared" si="36"/>
        <v>0</v>
      </c>
      <c r="AA29" s="200">
        <f t="shared" si="36"/>
        <v>0</v>
      </c>
      <c r="AB29" s="61">
        <f t="shared" si="37"/>
        <v>0</v>
      </c>
      <c r="AC29" s="204">
        <f t="shared" si="38"/>
        <v>0</v>
      </c>
      <c r="AD29" s="133">
        <f t="shared" si="38"/>
        <v>0</v>
      </c>
      <c r="AE29" s="311">
        <f t="shared" si="39"/>
        <v>0</v>
      </c>
      <c r="AF29" s="297">
        <f>'[2]BOI#8'!$L138</f>
        <v>0</v>
      </c>
      <c r="AG29" s="46"/>
      <c r="AH29" s="50">
        <f t="shared" si="13"/>
        <v>0</v>
      </c>
      <c r="AI29" s="46">
        <f>'[2]BOI#8'!$M138</f>
        <v>0</v>
      </c>
      <c r="AJ29" s="46"/>
      <c r="AK29" s="50">
        <f t="shared" si="14"/>
        <v>0</v>
      </c>
      <c r="AL29" s="46">
        <f>'[2]BOI#8'!$N138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'[2]BOI#8'!$P138</f>
        <v>0</v>
      </c>
      <c r="AS29" s="46"/>
      <c r="AT29" s="47">
        <f t="shared" si="18"/>
        <v>0</v>
      </c>
      <c r="AU29" s="46">
        <f>'[2]BOI#8'!$Q138</f>
        <v>0</v>
      </c>
      <c r="AV29" s="46"/>
      <c r="AW29" s="47">
        <f t="shared" si="19"/>
        <v>0</v>
      </c>
      <c r="AX29" s="46">
        <f>'[2]BOI#8'!$R138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1"/>
        <v>0</v>
      </c>
      <c r="BC29" s="222">
        <f t="shared" si="22"/>
        <v>0</v>
      </c>
      <c r="BD29" s="204">
        <f t="shared" si="23"/>
        <v>0</v>
      </c>
      <c r="BE29" s="217">
        <f t="shared" si="24"/>
        <v>0</v>
      </c>
      <c r="BF29" s="225">
        <f t="shared" si="25"/>
        <v>0</v>
      </c>
      <c r="BG29" s="204">
        <f t="shared" si="26"/>
        <v>0</v>
      </c>
      <c r="BH29" s="133">
        <f t="shared" si="26"/>
        <v>0</v>
      </c>
      <c r="BI29" s="225">
        <f t="shared" si="27"/>
        <v>0</v>
      </c>
      <c r="BJ29" s="290"/>
      <c r="BK29" s="45">
        <f>VLOOKUP($B29,Test!$A$69:$I$122,6,0)</f>
        <v>0</v>
      </c>
    </row>
    <row r="30" spans="1:63" s="34" customFormat="1" ht="30" customHeight="1">
      <c r="A30" s="31">
        <f t="shared" si="40"/>
        <v>24</v>
      </c>
      <c r="B30" s="87">
        <v>51407</v>
      </c>
      <c r="C30" s="281" t="s">
        <v>20</v>
      </c>
      <c r="D30" s="36" t="s">
        <v>61</v>
      </c>
      <c r="E30" s="46">
        <f>'[2]BOI#8'!$D139</f>
        <v>0</v>
      </c>
      <c r="F30" s="46"/>
      <c r="G30" s="47">
        <f t="shared" si="28"/>
        <v>0</v>
      </c>
      <c r="H30" s="46">
        <f>'[2]BOI#8'!$E139</f>
        <v>0</v>
      </c>
      <c r="I30" s="46"/>
      <c r="J30" s="47">
        <f t="shared" si="29"/>
        <v>0</v>
      </c>
      <c r="K30" s="46">
        <f>'[2]BOI#8'!$F139</f>
        <v>0</v>
      </c>
      <c r="L30" s="46"/>
      <c r="M30" s="48">
        <f t="shared" si="30"/>
        <v>0</v>
      </c>
      <c r="N30" s="190">
        <f t="shared" si="31"/>
        <v>0</v>
      </c>
      <c r="O30" s="129">
        <f t="shared" si="31"/>
        <v>0</v>
      </c>
      <c r="P30" s="61">
        <f t="shared" si="32"/>
        <v>0</v>
      </c>
      <c r="Q30" s="46">
        <f>'[2]BOI#8'!$H139</f>
        <v>0</v>
      </c>
      <c r="R30" s="46"/>
      <c r="S30" s="47">
        <f t="shared" si="33"/>
        <v>0</v>
      </c>
      <c r="T30" s="46">
        <f>'[2]BOI#8'!$I139</f>
        <v>0</v>
      </c>
      <c r="U30" s="46"/>
      <c r="V30" s="47">
        <f t="shared" si="34"/>
        <v>0</v>
      </c>
      <c r="W30" s="46">
        <f>'[2]BOI#8'!$J139</f>
        <v>0</v>
      </c>
      <c r="X30" s="46"/>
      <c r="Y30" s="48">
        <f t="shared" si="35"/>
        <v>0</v>
      </c>
      <c r="Z30" s="190">
        <f t="shared" si="36"/>
        <v>0</v>
      </c>
      <c r="AA30" s="200">
        <f t="shared" si="36"/>
        <v>0</v>
      </c>
      <c r="AB30" s="61">
        <f t="shared" si="37"/>
        <v>0</v>
      </c>
      <c r="AC30" s="204">
        <f t="shared" si="38"/>
        <v>0</v>
      </c>
      <c r="AD30" s="133">
        <f t="shared" si="38"/>
        <v>0</v>
      </c>
      <c r="AE30" s="311">
        <f t="shared" si="39"/>
        <v>0</v>
      </c>
      <c r="AF30" s="297">
        <f>'[2]BOI#8'!$L139</f>
        <v>0</v>
      </c>
      <c r="AG30" s="46"/>
      <c r="AH30" s="50">
        <f t="shared" si="13"/>
        <v>0</v>
      </c>
      <c r="AI30" s="46">
        <f>'[2]BOI#8'!$M139</f>
        <v>0</v>
      </c>
      <c r="AJ30" s="46"/>
      <c r="AK30" s="50">
        <f t="shared" si="14"/>
        <v>0</v>
      </c>
      <c r="AL30" s="46">
        <f>'[2]BOI#8'!$N139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'[2]BOI#8'!$P139</f>
        <v>0</v>
      </c>
      <c r="AS30" s="46"/>
      <c r="AT30" s="47">
        <f t="shared" si="18"/>
        <v>0</v>
      </c>
      <c r="AU30" s="46">
        <f>'[2]BOI#8'!$Q139</f>
        <v>0</v>
      </c>
      <c r="AV30" s="46"/>
      <c r="AW30" s="47">
        <f t="shared" si="19"/>
        <v>0</v>
      </c>
      <c r="AX30" s="46">
        <f>'[2]BOI#8'!$R139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1"/>
        <v>0</v>
      </c>
      <c r="BC30" s="222">
        <f t="shared" si="22"/>
        <v>0</v>
      </c>
      <c r="BD30" s="204">
        <f t="shared" si="23"/>
        <v>0</v>
      </c>
      <c r="BE30" s="217">
        <f t="shared" si="24"/>
        <v>0</v>
      </c>
      <c r="BF30" s="225">
        <f t="shared" si="25"/>
        <v>0</v>
      </c>
      <c r="BG30" s="204">
        <f t="shared" si="26"/>
        <v>0</v>
      </c>
      <c r="BH30" s="133">
        <f t="shared" si="26"/>
        <v>0</v>
      </c>
      <c r="BI30" s="225">
        <f t="shared" si="27"/>
        <v>0</v>
      </c>
      <c r="BJ30" s="290"/>
      <c r="BK30" s="45">
        <f>VLOOKUP($B30,Test!$A$69:$I$122,6,0)</f>
        <v>0</v>
      </c>
    </row>
    <row r="31" spans="1:63" s="34" customFormat="1" ht="30" customHeight="1">
      <c r="A31" s="31">
        <f t="shared" si="40"/>
        <v>25</v>
      </c>
      <c r="B31" s="87">
        <v>51408</v>
      </c>
      <c r="C31" s="281" t="s">
        <v>237</v>
      </c>
      <c r="D31" s="36" t="s">
        <v>62</v>
      </c>
      <c r="E31" s="46">
        <f>'[2]BOI#8'!$D140</f>
        <v>16183</v>
      </c>
      <c r="F31" s="46">
        <v>17783.64</v>
      </c>
      <c r="G31" s="47">
        <f t="shared" si="28"/>
        <v>-1600.6399999999994</v>
      </c>
      <c r="H31" s="46">
        <f>'[2]BOI#8'!$E140</f>
        <v>16659</v>
      </c>
      <c r="I31" s="46">
        <v>19525.73</v>
      </c>
      <c r="J31" s="47">
        <f t="shared" si="29"/>
        <v>-2866.7299999999996</v>
      </c>
      <c r="K31" s="46">
        <f>'[2]BOI#8'!$F140</f>
        <v>17053</v>
      </c>
      <c r="L31" s="46">
        <v>18724.419999999998</v>
      </c>
      <c r="M31" s="48">
        <f t="shared" si="30"/>
        <v>-1671.4199999999983</v>
      </c>
      <c r="N31" s="190">
        <f t="shared" si="31"/>
        <v>49895</v>
      </c>
      <c r="O31" s="129">
        <f t="shared" si="31"/>
        <v>56033.789999999994</v>
      </c>
      <c r="P31" s="61">
        <f t="shared" si="32"/>
        <v>-6138.7899999999936</v>
      </c>
      <c r="Q31" s="46">
        <f>'[2]BOI#8'!$H140</f>
        <v>17710</v>
      </c>
      <c r="R31" s="46">
        <v>22889.52</v>
      </c>
      <c r="S31" s="47">
        <f t="shared" si="33"/>
        <v>-5179.5200000000004</v>
      </c>
      <c r="T31" s="46">
        <f>'[2]BOI#8'!$I140</f>
        <v>17710</v>
      </c>
      <c r="U31" s="46"/>
      <c r="V31" s="47">
        <f t="shared" si="34"/>
        <v>17710</v>
      </c>
      <c r="W31" s="46">
        <f>'[2]BOI#8'!$J140</f>
        <v>14326</v>
      </c>
      <c r="X31" s="46"/>
      <c r="Y31" s="48">
        <f t="shared" si="35"/>
        <v>14326</v>
      </c>
      <c r="Z31" s="190">
        <f t="shared" si="36"/>
        <v>49746</v>
      </c>
      <c r="AA31" s="200">
        <f t="shared" si="36"/>
        <v>22889.52</v>
      </c>
      <c r="AB31" s="61">
        <f t="shared" si="37"/>
        <v>26856.48</v>
      </c>
      <c r="AC31" s="204">
        <f t="shared" si="38"/>
        <v>99641</v>
      </c>
      <c r="AD31" s="133">
        <f t="shared" si="38"/>
        <v>78923.31</v>
      </c>
      <c r="AE31" s="311">
        <f t="shared" si="39"/>
        <v>20717.690000000002</v>
      </c>
      <c r="AF31" s="297">
        <f>'[2]BOI#8'!$L140</f>
        <v>24045</v>
      </c>
      <c r="AG31" s="46"/>
      <c r="AH31" s="50">
        <f t="shared" si="13"/>
        <v>24045</v>
      </c>
      <c r="AI31" s="46">
        <f>'[2]BOI#8'!$M140</f>
        <v>23965</v>
      </c>
      <c r="AJ31" s="46"/>
      <c r="AK31" s="50">
        <f t="shared" si="14"/>
        <v>23965</v>
      </c>
      <c r="AL31" s="46">
        <f>'[2]BOI#8'!$N140</f>
        <v>16277</v>
      </c>
      <c r="AM31" s="46"/>
      <c r="AN31" s="48">
        <f t="shared" si="15"/>
        <v>16277</v>
      </c>
      <c r="AO31" s="190">
        <f t="shared" si="16"/>
        <v>64287</v>
      </c>
      <c r="AP31" s="129">
        <f t="shared" si="16"/>
        <v>0</v>
      </c>
      <c r="AQ31" s="61">
        <f t="shared" si="17"/>
        <v>64287</v>
      </c>
      <c r="AR31" s="46">
        <f>'[2]BOI#8'!$P140</f>
        <v>23273</v>
      </c>
      <c r="AS31" s="46"/>
      <c r="AT31" s="47">
        <f t="shared" si="18"/>
        <v>23273</v>
      </c>
      <c r="AU31" s="46">
        <f>'[2]BOI#8'!$Q140</f>
        <v>23273</v>
      </c>
      <c r="AV31" s="46"/>
      <c r="AW31" s="47">
        <f t="shared" si="19"/>
        <v>23273</v>
      </c>
      <c r="AX31" s="46">
        <f>'[2]BOI#8'!$R140</f>
        <v>21246</v>
      </c>
      <c r="AY31" s="46"/>
      <c r="AZ31" s="50">
        <f t="shared" si="20"/>
        <v>21246</v>
      </c>
      <c r="BA31" s="190">
        <f t="shared" si="21"/>
        <v>67792</v>
      </c>
      <c r="BB31" s="200">
        <f t="shared" si="21"/>
        <v>0</v>
      </c>
      <c r="BC31" s="222">
        <f t="shared" si="22"/>
        <v>67792</v>
      </c>
      <c r="BD31" s="204">
        <f t="shared" si="23"/>
        <v>132079</v>
      </c>
      <c r="BE31" s="217">
        <f t="shared" si="24"/>
        <v>0</v>
      </c>
      <c r="BF31" s="225">
        <f t="shared" si="25"/>
        <v>132079</v>
      </c>
      <c r="BG31" s="204">
        <f t="shared" si="26"/>
        <v>231720</v>
      </c>
      <c r="BH31" s="133">
        <f t="shared" si="26"/>
        <v>78923.31</v>
      </c>
      <c r="BI31" s="225">
        <f t="shared" si="27"/>
        <v>152796.69</v>
      </c>
      <c r="BJ31" s="290"/>
      <c r="BK31" s="45">
        <f>VLOOKUP($B31,Test!$A$69:$I$122,6,0)</f>
        <v>3256.84</v>
      </c>
    </row>
    <row r="32" spans="1:63" s="34" customFormat="1" ht="30" customHeight="1">
      <c r="A32" s="31">
        <f t="shared" si="40"/>
        <v>26</v>
      </c>
      <c r="B32" s="87">
        <v>51409</v>
      </c>
      <c r="C32" s="281" t="s">
        <v>22</v>
      </c>
      <c r="D32" s="36" t="s">
        <v>63</v>
      </c>
      <c r="E32" s="46">
        <f>'[2]BOI#8'!$D141</f>
        <v>347692.53</v>
      </c>
      <c r="F32" s="46">
        <v>512277.11</v>
      </c>
      <c r="G32" s="47">
        <f t="shared" si="28"/>
        <v>-164584.57999999996</v>
      </c>
      <c r="H32" s="46">
        <f>'[2]BOI#8'!$E141</f>
        <v>354044.54000000004</v>
      </c>
      <c r="I32" s="46">
        <v>503119.4</v>
      </c>
      <c r="J32" s="47">
        <f t="shared" si="29"/>
        <v>-149074.85999999999</v>
      </c>
      <c r="K32" s="46">
        <f>'[2]BOI#8'!$F141</f>
        <v>491759.98</v>
      </c>
      <c r="L32" s="46">
        <v>531635.12</v>
      </c>
      <c r="M32" s="48">
        <f t="shared" si="30"/>
        <v>-39875.140000000014</v>
      </c>
      <c r="N32" s="190">
        <f t="shared" si="31"/>
        <v>1193497.05</v>
      </c>
      <c r="O32" s="129">
        <f t="shared" si="31"/>
        <v>1547031.63</v>
      </c>
      <c r="P32" s="61">
        <f t="shared" si="32"/>
        <v>-353534.57999999984</v>
      </c>
      <c r="Q32" s="46">
        <f>'[2]BOI#8'!$H141</f>
        <v>493606.31</v>
      </c>
      <c r="R32" s="46">
        <v>323827.87</v>
      </c>
      <c r="S32" s="47">
        <f t="shared" si="33"/>
        <v>169778.44</v>
      </c>
      <c r="T32" s="46">
        <f>'[2]BOI#8'!$I141</f>
        <v>474092.79000000004</v>
      </c>
      <c r="U32" s="46"/>
      <c r="V32" s="47">
        <f t="shared" si="34"/>
        <v>474092.79000000004</v>
      </c>
      <c r="W32" s="46">
        <f>'[2]BOI#8'!$J141</f>
        <v>410632.45</v>
      </c>
      <c r="X32" s="46"/>
      <c r="Y32" s="48">
        <f t="shared" si="35"/>
        <v>410632.45</v>
      </c>
      <c r="Z32" s="190">
        <f t="shared" si="36"/>
        <v>1378331.55</v>
      </c>
      <c r="AA32" s="200">
        <f t="shared" si="36"/>
        <v>323827.87</v>
      </c>
      <c r="AB32" s="61">
        <f t="shared" si="37"/>
        <v>1054503.6800000002</v>
      </c>
      <c r="AC32" s="204">
        <f t="shared" si="38"/>
        <v>2571828.6000000006</v>
      </c>
      <c r="AD32" s="133">
        <f t="shared" si="38"/>
        <v>1870859.5</v>
      </c>
      <c r="AE32" s="311">
        <f t="shared" si="39"/>
        <v>700969.10000000056</v>
      </c>
      <c r="AF32" s="297">
        <f>'[2]BOI#8'!$L141</f>
        <v>535952.16999999993</v>
      </c>
      <c r="AG32" s="46"/>
      <c r="AH32" s="50">
        <f t="shared" si="13"/>
        <v>535952.16999999993</v>
      </c>
      <c r="AI32" s="46">
        <f>'[2]BOI#8'!$M141</f>
        <v>581886.96</v>
      </c>
      <c r="AJ32" s="46"/>
      <c r="AK32" s="50">
        <f t="shared" si="14"/>
        <v>581886.96</v>
      </c>
      <c r="AL32" s="46">
        <f>'[2]BOI#8'!$N141</f>
        <v>500655.08</v>
      </c>
      <c r="AM32" s="46"/>
      <c r="AN32" s="48">
        <f t="shared" si="15"/>
        <v>500655.08</v>
      </c>
      <c r="AO32" s="190">
        <f t="shared" si="16"/>
        <v>1618494.21</v>
      </c>
      <c r="AP32" s="129">
        <f t="shared" si="16"/>
        <v>0</v>
      </c>
      <c r="AQ32" s="61">
        <f t="shared" si="17"/>
        <v>1618494.21</v>
      </c>
      <c r="AR32" s="46">
        <f>'[2]BOI#8'!$P141</f>
        <v>584713.26</v>
      </c>
      <c r="AS32" s="46"/>
      <c r="AT32" s="47">
        <f t="shared" si="18"/>
        <v>584713.26</v>
      </c>
      <c r="AU32" s="46">
        <f>'[2]BOI#8'!$Q141</f>
        <v>562780</v>
      </c>
      <c r="AV32" s="46"/>
      <c r="AW32" s="47">
        <f t="shared" si="19"/>
        <v>562780</v>
      </c>
      <c r="AX32" s="46">
        <f>'[2]BOI#8'!$R141</f>
        <v>514128.43</v>
      </c>
      <c r="AY32" s="46"/>
      <c r="AZ32" s="50">
        <f t="shared" si="20"/>
        <v>514128.43</v>
      </c>
      <c r="BA32" s="190">
        <f t="shared" si="21"/>
        <v>1661621.69</v>
      </c>
      <c r="BB32" s="200">
        <f t="shared" si="21"/>
        <v>0</v>
      </c>
      <c r="BC32" s="222">
        <f t="shared" si="22"/>
        <v>1661621.69</v>
      </c>
      <c r="BD32" s="204">
        <f t="shared" si="23"/>
        <v>3280115.9</v>
      </c>
      <c r="BE32" s="217">
        <f t="shared" si="24"/>
        <v>0</v>
      </c>
      <c r="BF32" s="225">
        <f t="shared" si="25"/>
        <v>3280115.9</v>
      </c>
      <c r="BG32" s="204">
        <f t="shared" si="26"/>
        <v>5851944.5</v>
      </c>
      <c r="BH32" s="133">
        <f t="shared" si="26"/>
        <v>1870859.5</v>
      </c>
      <c r="BI32" s="225">
        <f t="shared" si="27"/>
        <v>3981085</v>
      </c>
      <c r="BJ32" s="290"/>
      <c r="BK32" s="45">
        <f>VLOOKUP($B32,Test!$A$69:$I$122,6,0)</f>
        <v>0</v>
      </c>
    </row>
    <row r="33" spans="1:63" s="34" customFormat="1" ht="30" customHeight="1">
      <c r="A33" s="31">
        <f t="shared" si="40"/>
        <v>27</v>
      </c>
      <c r="B33" s="87">
        <v>51499</v>
      </c>
      <c r="C33" s="281" t="s">
        <v>23</v>
      </c>
      <c r="D33" s="36" t="s">
        <v>64</v>
      </c>
      <c r="E33" s="46">
        <f>'[2]BOI#8'!$D142</f>
        <v>0</v>
      </c>
      <c r="F33" s="46"/>
      <c r="G33" s="47">
        <f t="shared" si="28"/>
        <v>0</v>
      </c>
      <c r="H33" s="46">
        <f>'[2]BOI#8'!$E142</f>
        <v>0</v>
      </c>
      <c r="I33" s="46"/>
      <c r="J33" s="47">
        <f t="shared" si="29"/>
        <v>0</v>
      </c>
      <c r="K33" s="46">
        <f>'[2]BOI#8'!$F142</f>
        <v>0</v>
      </c>
      <c r="L33" s="46"/>
      <c r="M33" s="48">
        <f t="shared" si="30"/>
        <v>0</v>
      </c>
      <c r="N33" s="190">
        <f t="shared" si="31"/>
        <v>0</v>
      </c>
      <c r="O33" s="129">
        <f t="shared" si="31"/>
        <v>0</v>
      </c>
      <c r="P33" s="61">
        <f t="shared" si="32"/>
        <v>0</v>
      </c>
      <c r="Q33" s="46">
        <f>'[2]BOI#8'!$H142</f>
        <v>0</v>
      </c>
      <c r="R33" s="46"/>
      <c r="S33" s="47">
        <f t="shared" si="33"/>
        <v>0</v>
      </c>
      <c r="T33" s="46">
        <f>'[2]BOI#8'!$I142</f>
        <v>0</v>
      </c>
      <c r="U33" s="46"/>
      <c r="V33" s="47">
        <f t="shared" si="34"/>
        <v>0</v>
      </c>
      <c r="W33" s="46">
        <f>'[2]BOI#8'!$J142</f>
        <v>0</v>
      </c>
      <c r="X33" s="46"/>
      <c r="Y33" s="48">
        <f t="shared" si="35"/>
        <v>0</v>
      </c>
      <c r="Z33" s="190">
        <f t="shared" si="36"/>
        <v>0</v>
      </c>
      <c r="AA33" s="200">
        <f t="shared" si="36"/>
        <v>0</v>
      </c>
      <c r="AB33" s="61">
        <f t="shared" si="37"/>
        <v>0</v>
      </c>
      <c r="AC33" s="204">
        <f t="shared" si="38"/>
        <v>0</v>
      </c>
      <c r="AD33" s="133">
        <f t="shared" si="38"/>
        <v>0</v>
      </c>
      <c r="AE33" s="311">
        <f t="shared" si="39"/>
        <v>0</v>
      </c>
      <c r="AF33" s="297">
        <f>'[2]BOI#8'!$L142</f>
        <v>0</v>
      </c>
      <c r="AG33" s="46"/>
      <c r="AH33" s="50">
        <f t="shared" si="13"/>
        <v>0</v>
      </c>
      <c r="AI33" s="46">
        <f>'[2]BOI#8'!$M142</f>
        <v>0</v>
      </c>
      <c r="AJ33" s="46"/>
      <c r="AK33" s="50">
        <f t="shared" si="14"/>
        <v>0</v>
      </c>
      <c r="AL33" s="46">
        <f>'[2]BOI#8'!$N142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'[2]BOI#8'!$P142</f>
        <v>0</v>
      </c>
      <c r="AS33" s="46"/>
      <c r="AT33" s="47">
        <f t="shared" si="18"/>
        <v>0</v>
      </c>
      <c r="AU33" s="46">
        <f>'[2]BOI#8'!$Q142</f>
        <v>0</v>
      </c>
      <c r="AV33" s="46"/>
      <c r="AW33" s="47">
        <f t="shared" si="19"/>
        <v>0</v>
      </c>
      <c r="AX33" s="46">
        <f>'[2]BOI#8'!$R142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1"/>
        <v>0</v>
      </c>
      <c r="BC33" s="222">
        <f t="shared" si="22"/>
        <v>0</v>
      </c>
      <c r="BD33" s="204">
        <f t="shared" si="23"/>
        <v>0</v>
      </c>
      <c r="BE33" s="217">
        <f t="shared" si="24"/>
        <v>0</v>
      </c>
      <c r="BF33" s="225">
        <f t="shared" si="25"/>
        <v>0</v>
      </c>
      <c r="BG33" s="204">
        <f t="shared" si="26"/>
        <v>0</v>
      </c>
      <c r="BH33" s="133">
        <f t="shared" si="26"/>
        <v>0</v>
      </c>
      <c r="BI33" s="225">
        <f t="shared" si="27"/>
        <v>0</v>
      </c>
      <c r="BJ33" s="290"/>
      <c r="BK33" s="45">
        <f>VLOOKUP($B33,Test!$A$69:$I$122,6,0)</f>
        <v>0</v>
      </c>
    </row>
    <row r="34" spans="1:63" s="34" customFormat="1" ht="30" customHeight="1">
      <c r="A34" s="31">
        <f t="shared" si="40"/>
        <v>28</v>
      </c>
      <c r="B34" s="87">
        <v>51601</v>
      </c>
      <c r="C34" s="281" t="s">
        <v>24</v>
      </c>
      <c r="D34" s="36" t="s">
        <v>65</v>
      </c>
      <c r="E34" s="46">
        <f>'[2]BOI#8'!$D143</f>
        <v>0</v>
      </c>
      <c r="F34" s="46"/>
      <c r="G34" s="47">
        <f t="shared" si="28"/>
        <v>0</v>
      </c>
      <c r="H34" s="46">
        <f>'[2]BOI#8'!$E143</f>
        <v>0</v>
      </c>
      <c r="I34" s="46"/>
      <c r="J34" s="47">
        <f t="shared" si="29"/>
        <v>0</v>
      </c>
      <c r="K34" s="46">
        <f>'[2]BOI#8'!$F143</f>
        <v>0</v>
      </c>
      <c r="L34" s="46"/>
      <c r="M34" s="48">
        <f t="shared" si="30"/>
        <v>0</v>
      </c>
      <c r="N34" s="190">
        <f t="shared" si="31"/>
        <v>0</v>
      </c>
      <c r="O34" s="129">
        <f t="shared" si="31"/>
        <v>0</v>
      </c>
      <c r="P34" s="61">
        <f t="shared" si="32"/>
        <v>0</v>
      </c>
      <c r="Q34" s="46">
        <f>'[2]BOI#8'!$H143</f>
        <v>0</v>
      </c>
      <c r="R34" s="46"/>
      <c r="S34" s="47">
        <f t="shared" si="33"/>
        <v>0</v>
      </c>
      <c r="T34" s="46">
        <f>'[2]BOI#8'!$I143</f>
        <v>0</v>
      </c>
      <c r="U34" s="46"/>
      <c r="V34" s="47">
        <f t="shared" si="34"/>
        <v>0</v>
      </c>
      <c r="W34" s="46">
        <f>'[2]BOI#8'!$J143</f>
        <v>0</v>
      </c>
      <c r="X34" s="46"/>
      <c r="Y34" s="48">
        <f t="shared" si="35"/>
        <v>0</v>
      </c>
      <c r="Z34" s="190">
        <f t="shared" si="36"/>
        <v>0</v>
      </c>
      <c r="AA34" s="200">
        <f t="shared" si="36"/>
        <v>0</v>
      </c>
      <c r="AB34" s="61">
        <f t="shared" si="37"/>
        <v>0</v>
      </c>
      <c r="AC34" s="204">
        <f t="shared" si="38"/>
        <v>0</v>
      </c>
      <c r="AD34" s="133">
        <f t="shared" si="38"/>
        <v>0</v>
      </c>
      <c r="AE34" s="311">
        <f t="shared" si="39"/>
        <v>0</v>
      </c>
      <c r="AF34" s="297">
        <f>'[2]BOI#8'!$L143</f>
        <v>0</v>
      </c>
      <c r="AG34" s="46"/>
      <c r="AH34" s="50">
        <f t="shared" si="13"/>
        <v>0</v>
      </c>
      <c r="AI34" s="46">
        <f>'[2]BOI#8'!$M143</f>
        <v>0</v>
      </c>
      <c r="AJ34" s="46"/>
      <c r="AK34" s="50">
        <f t="shared" si="14"/>
        <v>0</v>
      </c>
      <c r="AL34" s="46">
        <f>'[2]BOI#8'!$N143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'[2]BOI#8'!$P143</f>
        <v>0</v>
      </c>
      <c r="AS34" s="46"/>
      <c r="AT34" s="47">
        <f t="shared" si="18"/>
        <v>0</v>
      </c>
      <c r="AU34" s="46">
        <f>'[2]BOI#8'!$Q143</f>
        <v>0</v>
      </c>
      <c r="AV34" s="46"/>
      <c r="AW34" s="47">
        <f t="shared" si="19"/>
        <v>0</v>
      </c>
      <c r="AX34" s="46">
        <f>'[2]BOI#8'!$R143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1"/>
        <v>0</v>
      </c>
      <c r="BC34" s="222">
        <f t="shared" si="22"/>
        <v>0</v>
      </c>
      <c r="BD34" s="204">
        <f t="shared" si="23"/>
        <v>0</v>
      </c>
      <c r="BE34" s="217">
        <f t="shared" si="24"/>
        <v>0</v>
      </c>
      <c r="BF34" s="225">
        <f t="shared" si="25"/>
        <v>0</v>
      </c>
      <c r="BG34" s="204">
        <f t="shared" si="26"/>
        <v>0</v>
      </c>
      <c r="BH34" s="133">
        <f t="shared" si="26"/>
        <v>0</v>
      </c>
      <c r="BI34" s="225">
        <f t="shared" si="27"/>
        <v>0</v>
      </c>
      <c r="BJ34" s="290"/>
      <c r="BK34" s="45">
        <f>VLOOKUP($B34,Test!$A$69:$I$122,6,0)</f>
        <v>0</v>
      </c>
    </row>
    <row r="35" spans="1:63" s="34" customFormat="1" ht="30" customHeight="1">
      <c r="A35" s="31">
        <f t="shared" si="40"/>
        <v>29</v>
      </c>
      <c r="B35" s="87">
        <v>51602</v>
      </c>
      <c r="C35" s="281" t="s">
        <v>25</v>
      </c>
      <c r="D35" s="36" t="s">
        <v>66</v>
      </c>
      <c r="E35" s="46">
        <f>'[2]BOI#8'!$D144</f>
        <v>0</v>
      </c>
      <c r="F35" s="46"/>
      <c r="G35" s="47">
        <f t="shared" si="28"/>
        <v>0</v>
      </c>
      <c r="H35" s="46">
        <f>'[2]BOI#8'!$E144</f>
        <v>0</v>
      </c>
      <c r="I35" s="46"/>
      <c r="J35" s="47">
        <f t="shared" si="29"/>
        <v>0</v>
      </c>
      <c r="K35" s="46">
        <f>'[2]BOI#8'!$F144</f>
        <v>0</v>
      </c>
      <c r="L35" s="46"/>
      <c r="M35" s="48">
        <f t="shared" si="30"/>
        <v>0</v>
      </c>
      <c r="N35" s="190">
        <f t="shared" si="31"/>
        <v>0</v>
      </c>
      <c r="O35" s="129">
        <f t="shared" si="31"/>
        <v>0</v>
      </c>
      <c r="P35" s="61">
        <f t="shared" si="32"/>
        <v>0</v>
      </c>
      <c r="Q35" s="46">
        <f>'[2]BOI#8'!$H144</f>
        <v>0</v>
      </c>
      <c r="R35" s="46"/>
      <c r="S35" s="47">
        <f t="shared" si="33"/>
        <v>0</v>
      </c>
      <c r="T35" s="46">
        <f>'[2]BOI#8'!$I144</f>
        <v>0</v>
      </c>
      <c r="U35" s="46"/>
      <c r="V35" s="47">
        <f t="shared" si="34"/>
        <v>0</v>
      </c>
      <c r="W35" s="46">
        <f>'[2]BOI#8'!$J144</f>
        <v>0</v>
      </c>
      <c r="X35" s="46"/>
      <c r="Y35" s="48">
        <f t="shared" si="35"/>
        <v>0</v>
      </c>
      <c r="Z35" s="190">
        <f t="shared" si="36"/>
        <v>0</v>
      </c>
      <c r="AA35" s="200">
        <f t="shared" si="36"/>
        <v>0</v>
      </c>
      <c r="AB35" s="61">
        <f t="shared" si="37"/>
        <v>0</v>
      </c>
      <c r="AC35" s="204">
        <f t="shared" si="38"/>
        <v>0</v>
      </c>
      <c r="AD35" s="133">
        <f t="shared" si="38"/>
        <v>0</v>
      </c>
      <c r="AE35" s="311">
        <f t="shared" si="39"/>
        <v>0</v>
      </c>
      <c r="AF35" s="297">
        <f>'[2]BOI#8'!$L144</f>
        <v>0</v>
      </c>
      <c r="AG35" s="46"/>
      <c r="AH35" s="50">
        <f t="shared" si="13"/>
        <v>0</v>
      </c>
      <c r="AI35" s="46">
        <f>'[2]BOI#8'!$M144</f>
        <v>0</v>
      </c>
      <c r="AJ35" s="46"/>
      <c r="AK35" s="50">
        <f t="shared" si="14"/>
        <v>0</v>
      </c>
      <c r="AL35" s="46">
        <f>'[2]BOI#8'!$N144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'[2]BOI#8'!$P144</f>
        <v>0</v>
      </c>
      <c r="AS35" s="46"/>
      <c r="AT35" s="47">
        <f t="shared" si="18"/>
        <v>0</v>
      </c>
      <c r="AU35" s="46">
        <f>'[2]BOI#8'!$Q144</f>
        <v>0</v>
      </c>
      <c r="AV35" s="46"/>
      <c r="AW35" s="47">
        <f t="shared" si="19"/>
        <v>0</v>
      </c>
      <c r="AX35" s="46">
        <f>'[2]BOI#8'!$R144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1"/>
        <v>0</v>
      </c>
      <c r="BC35" s="222">
        <f t="shared" si="22"/>
        <v>0</v>
      </c>
      <c r="BD35" s="204">
        <f t="shared" si="23"/>
        <v>0</v>
      </c>
      <c r="BE35" s="217">
        <f t="shared" si="24"/>
        <v>0</v>
      </c>
      <c r="BF35" s="225">
        <f t="shared" si="25"/>
        <v>0</v>
      </c>
      <c r="BG35" s="204">
        <f t="shared" si="26"/>
        <v>0</v>
      </c>
      <c r="BH35" s="133">
        <f t="shared" si="26"/>
        <v>0</v>
      </c>
      <c r="BI35" s="225">
        <f t="shared" si="27"/>
        <v>0</v>
      </c>
      <c r="BJ35" s="290"/>
      <c r="BK35" s="45">
        <f>VLOOKUP($B35,Test!$A$69:$I$122,6,0)</f>
        <v>0</v>
      </c>
    </row>
    <row r="36" spans="1:63" s="34" customFormat="1" ht="30" customHeight="1">
      <c r="A36" s="31">
        <f t="shared" si="40"/>
        <v>30</v>
      </c>
      <c r="B36" s="87">
        <v>51603</v>
      </c>
      <c r="C36" s="281" t="s">
        <v>26</v>
      </c>
      <c r="D36" s="36" t="s">
        <v>83</v>
      </c>
      <c r="E36" s="46">
        <f>'[2]BOI#8'!$D145</f>
        <v>0</v>
      </c>
      <c r="F36" s="46"/>
      <c r="G36" s="47">
        <f t="shared" si="28"/>
        <v>0</v>
      </c>
      <c r="H36" s="46">
        <f>'[2]BOI#8'!$E145</f>
        <v>0</v>
      </c>
      <c r="I36" s="46"/>
      <c r="J36" s="47">
        <f t="shared" si="29"/>
        <v>0</v>
      </c>
      <c r="K36" s="46">
        <f>'[2]BOI#8'!$F145</f>
        <v>0</v>
      </c>
      <c r="L36" s="46"/>
      <c r="M36" s="48">
        <f t="shared" si="30"/>
        <v>0</v>
      </c>
      <c r="N36" s="190">
        <f t="shared" si="31"/>
        <v>0</v>
      </c>
      <c r="O36" s="129">
        <f t="shared" si="31"/>
        <v>0</v>
      </c>
      <c r="P36" s="61">
        <f t="shared" si="32"/>
        <v>0</v>
      </c>
      <c r="Q36" s="46">
        <f>'[2]BOI#8'!$H145</f>
        <v>0</v>
      </c>
      <c r="R36" s="46"/>
      <c r="S36" s="47">
        <f t="shared" si="33"/>
        <v>0</v>
      </c>
      <c r="T36" s="46">
        <f>'[2]BOI#8'!$I145</f>
        <v>0</v>
      </c>
      <c r="U36" s="46"/>
      <c r="V36" s="47">
        <f t="shared" si="34"/>
        <v>0</v>
      </c>
      <c r="W36" s="46">
        <f>'[2]BOI#8'!$J145</f>
        <v>0</v>
      </c>
      <c r="X36" s="46"/>
      <c r="Y36" s="48">
        <f t="shared" si="35"/>
        <v>0</v>
      </c>
      <c r="Z36" s="190">
        <f t="shared" si="36"/>
        <v>0</v>
      </c>
      <c r="AA36" s="200">
        <f t="shared" si="36"/>
        <v>0</v>
      </c>
      <c r="AB36" s="61">
        <f t="shared" si="37"/>
        <v>0</v>
      </c>
      <c r="AC36" s="204">
        <f t="shared" si="38"/>
        <v>0</v>
      </c>
      <c r="AD36" s="133">
        <f t="shared" si="38"/>
        <v>0</v>
      </c>
      <c r="AE36" s="311">
        <f t="shared" si="39"/>
        <v>0</v>
      </c>
      <c r="AF36" s="297">
        <f>'[2]BOI#8'!$L145</f>
        <v>0</v>
      </c>
      <c r="AG36" s="46"/>
      <c r="AH36" s="50">
        <f t="shared" si="13"/>
        <v>0</v>
      </c>
      <c r="AI36" s="46">
        <f>'[2]BOI#8'!$M145</f>
        <v>0</v>
      </c>
      <c r="AJ36" s="46"/>
      <c r="AK36" s="50">
        <f t="shared" si="14"/>
        <v>0</v>
      </c>
      <c r="AL36" s="46">
        <f>'[2]BOI#8'!$N145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'[2]BOI#8'!$P145</f>
        <v>0</v>
      </c>
      <c r="AS36" s="46"/>
      <c r="AT36" s="47">
        <f t="shared" si="18"/>
        <v>0</v>
      </c>
      <c r="AU36" s="46">
        <f>'[2]BOI#8'!$Q145</f>
        <v>0</v>
      </c>
      <c r="AV36" s="46"/>
      <c r="AW36" s="47">
        <f t="shared" si="19"/>
        <v>0</v>
      </c>
      <c r="AX36" s="46">
        <f>'[2]BOI#8'!$R145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1"/>
        <v>0</v>
      </c>
      <c r="BC36" s="222">
        <f t="shared" si="22"/>
        <v>0</v>
      </c>
      <c r="BD36" s="204">
        <f t="shared" si="23"/>
        <v>0</v>
      </c>
      <c r="BE36" s="217">
        <f t="shared" si="24"/>
        <v>0</v>
      </c>
      <c r="BF36" s="225">
        <f t="shared" si="25"/>
        <v>0</v>
      </c>
      <c r="BG36" s="204">
        <f t="shared" si="26"/>
        <v>0</v>
      </c>
      <c r="BH36" s="133">
        <f t="shared" si="26"/>
        <v>0</v>
      </c>
      <c r="BI36" s="225">
        <f t="shared" si="27"/>
        <v>0</v>
      </c>
      <c r="BJ36" s="290"/>
      <c r="BK36" s="45">
        <f>VLOOKUP($B36,Test!$A$69:$I$122,6,0)</f>
        <v>0</v>
      </c>
    </row>
    <row r="37" spans="1:63" s="34" customFormat="1" ht="30" customHeight="1">
      <c r="A37" s="31">
        <f t="shared" si="40"/>
        <v>31</v>
      </c>
      <c r="B37" s="87">
        <v>51604</v>
      </c>
      <c r="C37" s="281" t="s">
        <v>27</v>
      </c>
      <c r="D37" s="36" t="s">
        <v>67</v>
      </c>
      <c r="E37" s="46">
        <f>'[2]BOI#8'!$D146</f>
        <v>0</v>
      </c>
      <c r="F37" s="46"/>
      <c r="G37" s="47">
        <f t="shared" si="28"/>
        <v>0</v>
      </c>
      <c r="H37" s="46">
        <f>'[2]BOI#8'!$E146</f>
        <v>0</v>
      </c>
      <c r="I37" s="46"/>
      <c r="J37" s="47">
        <f t="shared" si="29"/>
        <v>0</v>
      </c>
      <c r="K37" s="46">
        <f>'[2]BOI#8'!$F146</f>
        <v>0</v>
      </c>
      <c r="L37" s="46"/>
      <c r="M37" s="48">
        <f t="shared" si="30"/>
        <v>0</v>
      </c>
      <c r="N37" s="190">
        <f t="shared" si="31"/>
        <v>0</v>
      </c>
      <c r="O37" s="129">
        <f t="shared" si="31"/>
        <v>0</v>
      </c>
      <c r="P37" s="61">
        <f t="shared" si="32"/>
        <v>0</v>
      </c>
      <c r="Q37" s="46">
        <f>'[2]BOI#8'!$H146</f>
        <v>0</v>
      </c>
      <c r="R37" s="46"/>
      <c r="S37" s="47">
        <f t="shared" si="33"/>
        <v>0</v>
      </c>
      <c r="T37" s="46">
        <f>'[2]BOI#8'!$I146</f>
        <v>0</v>
      </c>
      <c r="U37" s="46"/>
      <c r="V37" s="47">
        <f t="shared" si="34"/>
        <v>0</v>
      </c>
      <c r="W37" s="46">
        <f>'[2]BOI#8'!$J146</f>
        <v>0</v>
      </c>
      <c r="X37" s="46"/>
      <c r="Y37" s="48">
        <f t="shared" si="35"/>
        <v>0</v>
      </c>
      <c r="Z37" s="190">
        <f t="shared" si="36"/>
        <v>0</v>
      </c>
      <c r="AA37" s="200">
        <f t="shared" si="36"/>
        <v>0</v>
      </c>
      <c r="AB37" s="61">
        <f t="shared" si="37"/>
        <v>0</v>
      </c>
      <c r="AC37" s="204">
        <f t="shared" si="38"/>
        <v>0</v>
      </c>
      <c r="AD37" s="133">
        <f t="shared" si="38"/>
        <v>0</v>
      </c>
      <c r="AE37" s="311">
        <f t="shared" si="39"/>
        <v>0</v>
      </c>
      <c r="AF37" s="297">
        <f>'[2]BOI#8'!$L146</f>
        <v>0</v>
      </c>
      <c r="AG37" s="46"/>
      <c r="AH37" s="50">
        <f t="shared" si="13"/>
        <v>0</v>
      </c>
      <c r="AI37" s="46">
        <f>'[2]BOI#8'!$M146</f>
        <v>0</v>
      </c>
      <c r="AJ37" s="46"/>
      <c r="AK37" s="50">
        <f t="shared" si="14"/>
        <v>0</v>
      </c>
      <c r="AL37" s="46">
        <f>'[2]BOI#8'!$N146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'[2]BOI#8'!$P146</f>
        <v>0</v>
      </c>
      <c r="AS37" s="46"/>
      <c r="AT37" s="47">
        <f t="shared" si="18"/>
        <v>0</v>
      </c>
      <c r="AU37" s="46">
        <f>'[2]BOI#8'!$Q146</f>
        <v>0</v>
      </c>
      <c r="AV37" s="46"/>
      <c r="AW37" s="47">
        <f t="shared" si="19"/>
        <v>0</v>
      </c>
      <c r="AX37" s="46">
        <f>'[2]BOI#8'!$R146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1"/>
        <v>0</v>
      </c>
      <c r="BC37" s="222">
        <f t="shared" si="22"/>
        <v>0</v>
      </c>
      <c r="BD37" s="204">
        <f t="shared" si="23"/>
        <v>0</v>
      </c>
      <c r="BE37" s="217">
        <f t="shared" si="24"/>
        <v>0</v>
      </c>
      <c r="BF37" s="225">
        <f t="shared" si="25"/>
        <v>0</v>
      </c>
      <c r="BG37" s="204">
        <f t="shared" si="26"/>
        <v>0</v>
      </c>
      <c r="BH37" s="133">
        <f t="shared" si="26"/>
        <v>0</v>
      </c>
      <c r="BI37" s="225">
        <f t="shared" si="27"/>
        <v>0</v>
      </c>
      <c r="BJ37" s="290"/>
      <c r="BK37" s="45">
        <f>VLOOKUP($B37,Test!$A$69:$I$122,6,0)</f>
        <v>0</v>
      </c>
    </row>
    <row r="38" spans="1:63" s="34" customFormat="1" ht="30" customHeight="1">
      <c r="A38" s="31">
        <f t="shared" si="40"/>
        <v>32</v>
      </c>
      <c r="B38" s="87">
        <v>51605</v>
      </c>
      <c r="C38" s="281" t="s">
        <v>28</v>
      </c>
      <c r="D38" s="36" t="s">
        <v>84</v>
      </c>
      <c r="E38" s="46">
        <f>'[2]BOI#8'!$D147</f>
        <v>0</v>
      </c>
      <c r="F38" s="46"/>
      <c r="G38" s="47">
        <f t="shared" si="28"/>
        <v>0</v>
      </c>
      <c r="H38" s="46">
        <f>'[2]BOI#8'!$E147</f>
        <v>0</v>
      </c>
      <c r="I38" s="46"/>
      <c r="J38" s="47">
        <f t="shared" si="29"/>
        <v>0</v>
      </c>
      <c r="K38" s="46">
        <f>'[2]BOI#8'!$F147</f>
        <v>0</v>
      </c>
      <c r="L38" s="46"/>
      <c r="M38" s="48">
        <f t="shared" si="30"/>
        <v>0</v>
      </c>
      <c r="N38" s="190">
        <f t="shared" si="31"/>
        <v>0</v>
      </c>
      <c r="O38" s="129">
        <f t="shared" si="31"/>
        <v>0</v>
      </c>
      <c r="P38" s="61">
        <f t="shared" si="32"/>
        <v>0</v>
      </c>
      <c r="Q38" s="46">
        <f>'[2]BOI#8'!$H147</f>
        <v>0</v>
      </c>
      <c r="R38" s="46"/>
      <c r="S38" s="47">
        <f t="shared" si="33"/>
        <v>0</v>
      </c>
      <c r="T38" s="46">
        <f>'[2]BOI#8'!$I147</f>
        <v>0</v>
      </c>
      <c r="U38" s="46"/>
      <c r="V38" s="47">
        <f t="shared" si="34"/>
        <v>0</v>
      </c>
      <c r="W38" s="46">
        <f>'[2]BOI#8'!$J147</f>
        <v>0</v>
      </c>
      <c r="X38" s="46"/>
      <c r="Y38" s="48">
        <f t="shared" si="35"/>
        <v>0</v>
      </c>
      <c r="Z38" s="190">
        <f t="shared" si="36"/>
        <v>0</v>
      </c>
      <c r="AA38" s="200">
        <f t="shared" si="36"/>
        <v>0</v>
      </c>
      <c r="AB38" s="61">
        <f t="shared" si="37"/>
        <v>0</v>
      </c>
      <c r="AC38" s="204">
        <f t="shared" si="38"/>
        <v>0</v>
      </c>
      <c r="AD38" s="133">
        <f t="shared" si="38"/>
        <v>0</v>
      </c>
      <c r="AE38" s="311">
        <f t="shared" si="39"/>
        <v>0</v>
      </c>
      <c r="AF38" s="297">
        <f>'[2]BOI#8'!$L147</f>
        <v>0</v>
      </c>
      <c r="AG38" s="46"/>
      <c r="AH38" s="50">
        <f t="shared" si="13"/>
        <v>0</v>
      </c>
      <c r="AI38" s="46">
        <f>'[2]BOI#8'!$M147</f>
        <v>0</v>
      </c>
      <c r="AJ38" s="46"/>
      <c r="AK38" s="50">
        <f t="shared" si="14"/>
        <v>0</v>
      </c>
      <c r="AL38" s="46">
        <f>'[2]BOI#8'!$N147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'[2]BOI#8'!$P147</f>
        <v>0</v>
      </c>
      <c r="AS38" s="46"/>
      <c r="AT38" s="47">
        <f t="shared" si="18"/>
        <v>0</v>
      </c>
      <c r="AU38" s="46">
        <f>'[2]BOI#8'!$Q147</f>
        <v>0</v>
      </c>
      <c r="AV38" s="46"/>
      <c r="AW38" s="47">
        <f t="shared" si="19"/>
        <v>0</v>
      </c>
      <c r="AX38" s="46">
        <f>'[2]BOI#8'!$R147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1"/>
        <v>0</v>
      </c>
      <c r="BC38" s="222">
        <f t="shared" si="22"/>
        <v>0</v>
      </c>
      <c r="BD38" s="204">
        <f t="shared" si="23"/>
        <v>0</v>
      </c>
      <c r="BE38" s="217">
        <f t="shared" si="24"/>
        <v>0</v>
      </c>
      <c r="BF38" s="225">
        <f t="shared" si="25"/>
        <v>0</v>
      </c>
      <c r="BG38" s="204">
        <f t="shared" si="26"/>
        <v>0</v>
      </c>
      <c r="BH38" s="133">
        <f t="shared" si="26"/>
        <v>0</v>
      </c>
      <c r="BI38" s="225">
        <f t="shared" si="27"/>
        <v>0</v>
      </c>
      <c r="BJ38" s="290"/>
      <c r="BK38" s="45">
        <f>VLOOKUP($B38,Test!$A$69:$I$122,6,0)</f>
        <v>0</v>
      </c>
    </row>
    <row r="39" spans="1:63" s="34" customFormat="1" ht="30" customHeight="1">
      <c r="A39" s="31">
        <f t="shared" si="40"/>
        <v>33</v>
      </c>
      <c r="B39" s="87">
        <v>51606</v>
      </c>
      <c r="C39" s="281" t="s">
        <v>29</v>
      </c>
      <c r="D39" s="36" t="s">
        <v>68</v>
      </c>
      <c r="E39" s="46">
        <f>'[2]BOI#8'!$D148</f>
        <v>1504.42</v>
      </c>
      <c r="F39" s="46"/>
      <c r="G39" s="47">
        <f t="shared" si="28"/>
        <v>1504.42</v>
      </c>
      <c r="H39" s="46">
        <f>'[2]BOI#8'!$E148</f>
        <v>1504.42</v>
      </c>
      <c r="I39" s="46"/>
      <c r="J39" s="47">
        <f t="shared" si="29"/>
        <v>1504.42</v>
      </c>
      <c r="K39" s="46">
        <f>'[2]BOI#8'!$F148</f>
        <v>1681.42</v>
      </c>
      <c r="L39" s="46"/>
      <c r="M39" s="48">
        <f t="shared" si="30"/>
        <v>1681.42</v>
      </c>
      <c r="N39" s="190">
        <f t="shared" si="31"/>
        <v>4690.26</v>
      </c>
      <c r="O39" s="129">
        <f t="shared" si="31"/>
        <v>0</v>
      </c>
      <c r="P39" s="61">
        <f t="shared" si="32"/>
        <v>4690.26</v>
      </c>
      <c r="Q39" s="46">
        <f>'[2]BOI#8'!$H148</f>
        <v>1540.54</v>
      </c>
      <c r="R39" s="46"/>
      <c r="S39" s="47">
        <f t="shared" si="33"/>
        <v>1540.54</v>
      </c>
      <c r="T39" s="46">
        <f>'[2]BOI#8'!$I148</f>
        <v>1540.54</v>
      </c>
      <c r="U39" s="46"/>
      <c r="V39" s="47">
        <f t="shared" si="34"/>
        <v>1540.54</v>
      </c>
      <c r="W39" s="46">
        <f>'[2]BOI#8'!$J148</f>
        <v>1484.04</v>
      </c>
      <c r="X39" s="46"/>
      <c r="Y39" s="48">
        <f t="shared" si="35"/>
        <v>1484.04</v>
      </c>
      <c r="Z39" s="190">
        <f t="shared" si="36"/>
        <v>4565.12</v>
      </c>
      <c r="AA39" s="200">
        <f t="shared" si="36"/>
        <v>0</v>
      </c>
      <c r="AB39" s="61">
        <f t="shared" si="37"/>
        <v>4565.12</v>
      </c>
      <c r="AC39" s="204">
        <f t="shared" si="38"/>
        <v>9255.380000000001</v>
      </c>
      <c r="AD39" s="133">
        <f t="shared" si="38"/>
        <v>0</v>
      </c>
      <c r="AE39" s="311">
        <f t="shared" si="39"/>
        <v>9255.380000000001</v>
      </c>
      <c r="AF39" s="297">
        <f>'[2]BOI#8'!$L148</f>
        <v>2100.69</v>
      </c>
      <c r="AG39" s="46"/>
      <c r="AH39" s="50">
        <f t="shared" si="13"/>
        <v>2100.69</v>
      </c>
      <c r="AI39" s="46">
        <f>'[2]BOI#8'!$M148</f>
        <v>2100.69</v>
      </c>
      <c r="AJ39" s="46"/>
      <c r="AK39" s="50">
        <f t="shared" si="14"/>
        <v>2100.69</v>
      </c>
      <c r="AL39" s="46">
        <f>'[2]BOI#8'!$N148</f>
        <v>1732.62</v>
      </c>
      <c r="AM39" s="46"/>
      <c r="AN39" s="48">
        <f t="shared" si="15"/>
        <v>1732.62</v>
      </c>
      <c r="AO39" s="190">
        <f t="shared" si="16"/>
        <v>5934</v>
      </c>
      <c r="AP39" s="129">
        <f t="shared" si="16"/>
        <v>0</v>
      </c>
      <c r="AQ39" s="61">
        <f t="shared" si="17"/>
        <v>5934</v>
      </c>
      <c r="AR39" s="46">
        <f>'[2]BOI#8'!$P148</f>
        <v>2062.92</v>
      </c>
      <c r="AS39" s="46"/>
      <c r="AT39" s="47">
        <f t="shared" si="18"/>
        <v>2062.92</v>
      </c>
      <c r="AU39" s="46">
        <f>'[2]BOI#8'!$Q148</f>
        <v>2062.92</v>
      </c>
      <c r="AV39" s="46"/>
      <c r="AW39" s="47">
        <f t="shared" si="19"/>
        <v>2062.92</v>
      </c>
      <c r="AX39" s="46">
        <f>'[2]BOI#8'!$R148</f>
        <v>2010.15</v>
      </c>
      <c r="AY39" s="46"/>
      <c r="AZ39" s="50">
        <f t="shared" si="20"/>
        <v>2010.15</v>
      </c>
      <c r="BA39" s="190">
        <f t="shared" si="21"/>
        <v>6135.99</v>
      </c>
      <c r="BB39" s="200">
        <f t="shared" si="21"/>
        <v>0</v>
      </c>
      <c r="BC39" s="222">
        <f t="shared" si="22"/>
        <v>6135.99</v>
      </c>
      <c r="BD39" s="204">
        <f t="shared" si="23"/>
        <v>12069.99</v>
      </c>
      <c r="BE39" s="217">
        <f t="shared" si="24"/>
        <v>0</v>
      </c>
      <c r="BF39" s="225">
        <f t="shared" si="25"/>
        <v>12069.99</v>
      </c>
      <c r="BG39" s="204">
        <f t="shared" si="26"/>
        <v>21325.370000000003</v>
      </c>
      <c r="BH39" s="133">
        <f t="shared" si="26"/>
        <v>0</v>
      </c>
      <c r="BI39" s="225">
        <f t="shared" si="27"/>
        <v>21325.370000000003</v>
      </c>
      <c r="BJ39" s="290"/>
      <c r="BK39" s="45">
        <f>VLOOKUP($B39,Test!$A$69:$I$122,6,0)</f>
        <v>0</v>
      </c>
    </row>
    <row r="40" spans="1:63" s="34" customFormat="1" ht="30" customHeight="1">
      <c r="A40" s="31">
        <f t="shared" si="40"/>
        <v>34</v>
      </c>
      <c r="B40" s="87">
        <v>51607</v>
      </c>
      <c r="C40" s="281" t="s">
        <v>248</v>
      </c>
      <c r="D40" s="36" t="s">
        <v>69</v>
      </c>
      <c r="E40" s="46">
        <f>'[2]BOI#8'!$D149</f>
        <v>0</v>
      </c>
      <c r="F40" s="46"/>
      <c r="G40" s="47">
        <f t="shared" si="28"/>
        <v>0</v>
      </c>
      <c r="H40" s="46">
        <f>'[2]BOI#8'!$E149</f>
        <v>0</v>
      </c>
      <c r="I40" s="46"/>
      <c r="J40" s="47">
        <f t="shared" si="29"/>
        <v>0</v>
      </c>
      <c r="K40" s="46">
        <f>'[2]BOI#8'!$F149</f>
        <v>0</v>
      </c>
      <c r="L40" s="46"/>
      <c r="M40" s="48">
        <f t="shared" si="30"/>
        <v>0</v>
      </c>
      <c r="N40" s="190">
        <f t="shared" si="31"/>
        <v>0</v>
      </c>
      <c r="O40" s="129">
        <f t="shared" si="31"/>
        <v>0</v>
      </c>
      <c r="P40" s="61">
        <f t="shared" si="32"/>
        <v>0</v>
      </c>
      <c r="Q40" s="46">
        <f>'[2]BOI#8'!$H149</f>
        <v>0</v>
      </c>
      <c r="R40" s="46"/>
      <c r="S40" s="47">
        <f t="shared" si="33"/>
        <v>0</v>
      </c>
      <c r="T40" s="46">
        <f>'[2]BOI#8'!$I149</f>
        <v>0</v>
      </c>
      <c r="U40" s="46"/>
      <c r="V40" s="47">
        <f t="shared" si="34"/>
        <v>0</v>
      </c>
      <c r="W40" s="46">
        <f>'[2]BOI#8'!$J149</f>
        <v>0</v>
      </c>
      <c r="X40" s="46"/>
      <c r="Y40" s="48">
        <f t="shared" si="35"/>
        <v>0</v>
      </c>
      <c r="Z40" s="190">
        <f t="shared" si="36"/>
        <v>0</v>
      </c>
      <c r="AA40" s="200">
        <f t="shared" si="36"/>
        <v>0</v>
      </c>
      <c r="AB40" s="61">
        <f t="shared" si="37"/>
        <v>0</v>
      </c>
      <c r="AC40" s="204">
        <f t="shared" si="38"/>
        <v>0</v>
      </c>
      <c r="AD40" s="133">
        <f t="shared" si="38"/>
        <v>0</v>
      </c>
      <c r="AE40" s="311">
        <f t="shared" si="39"/>
        <v>0</v>
      </c>
      <c r="AF40" s="297">
        <f>'[2]BOI#8'!$L149</f>
        <v>0</v>
      </c>
      <c r="AG40" s="46"/>
      <c r="AH40" s="50">
        <f t="shared" si="13"/>
        <v>0</v>
      </c>
      <c r="AI40" s="46">
        <f>'[2]BOI#8'!$M149</f>
        <v>0</v>
      </c>
      <c r="AJ40" s="46"/>
      <c r="AK40" s="50">
        <f t="shared" si="14"/>
        <v>0</v>
      </c>
      <c r="AL40" s="46">
        <f>'[2]BOI#8'!$N149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'[2]BOI#8'!$P149</f>
        <v>0</v>
      </c>
      <c r="AS40" s="46"/>
      <c r="AT40" s="47">
        <f t="shared" si="18"/>
        <v>0</v>
      </c>
      <c r="AU40" s="46">
        <f>'[2]BOI#8'!$Q149</f>
        <v>0</v>
      </c>
      <c r="AV40" s="46"/>
      <c r="AW40" s="47">
        <f t="shared" si="19"/>
        <v>0</v>
      </c>
      <c r="AX40" s="46">
        <f>'[2]BOI#8'!$R149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1"/>
        <v>0</v>
      </c>
      <c r="BC40" s="222">
        <f t="shared" si="22"/>
        <v>0</v>
      </c>
      <c r="BD40" s="204">
        <f t="shared" si="23"/>
        <v>0</v>
      </c>
      <c r="BE40" s="217">
        <f t="shared" si="24"/>
        <v>0</v>
      </c>
      <c r="BF40" s="225">
        <f t="shared" si="25"/>
        <v>0</v>
      </c>
      <c r="BG40" s="204">
        <f t="shared" si="26"/>
        <v>0</v>
      </c>
      <c r="BH40" s="133">
        <f t="shared" si="26"/>
        <v>0</v>
      </c>
      <c r="BI40" s="225">
        <f t="shared" si="27"/>
        <v>0</v>
      </c>
      <c r="BJ40" s="290"/>
      <c r="BK40" s="45">
        <f>VLOOKUP($B40,Test!$A$69:$I$122,6,0)</f>
        <v>0</v>
      </c>
    </row>
    <row r="41" spans="1:63" s="34" customFormat="1" ht="30" customHeight="1">
      <c r="A41" s="31">
        <f t="shared" si="40"/>
        <v>35</v>
      </c>
      <c r="B41" s="87">
        <v>51608</v>
      </c>
      <c r="C41" s="281" t="s">
        <v>30</v>
      </c>
      <c r="D41" s="36" t="s">
        <v>70</v>
      </c>
      <c r="E41" s="46">
        <f>'[2]BOI#8'!$D150</f>
        <v>0</v>
      </c>
      <c r="F41" s="46"/>
      <c r="G41" s="47">
        <f t="shared" si="28"/>
        <v>0</v>
      </c>
      <c r="H41" s="46">
        <f>'[2]BOI#8'!$E150</f>
        <v>0</v>
      </c>
      <c r="I41" s="46"/>
      <c r="J41" s="47">
        <f t="shared" si="29"/>
        <v>0</v>
      </c>
      <c r="K41" s="46">
        <f>'[2]BOI#8'!$F150</f>
        <v>0</v>
      </c>
      <c r="L41" s="46"/>
      <c r="M41" s="48">
        <f t="shared" si="30"/>
        <v>0</v>
      </c>
      <c r="N41" s="190">
        <f t="shared" si="31"/>
        <v>0</v>
      </c>
      <c r="O41" s="129">
        <f t="shared" si="31"/>
        <v>0</v>
      </c>
      <c r="P41" s="61">
        <f t="shared" si="32"/>
        <v>0</v>
      </c>
      <c r="Q41" s="46">
        <f>'[2]BOI#8'!$H150</f>
        <v>0</v>
      </c>
      <c r="R41" s="46"/>
      <c r="S41" s="47">
        <f t="shared" si="33"/>
        <v>0</v>
      </c>
      <c r="T41" s="46">
        <f>'[2]BOI#8'!$I150</f>
        <v>0</v>
      </c>
      <c r="U41" s="46"/>
      <c r="V41" s="47">
        <f t="shared" si="34"/>
        <v>0</v>
      </c>
      <c r="W41" s="46">
        <f>'[2]BOI#8'!$J150</f>
        <v>0</v>
      </c>
      <c r="X41" s="46"/>
      <c r="Y41" s="48">
        <f t="shared" si="35"/>
        <v>0</v>
      </c>
      <c r="Z41" s="190">
        <f t="shared" si="36"/>
        <v>0</v>
      </c>
      <c r="AA41" s="200">
        <f t="shared" si="36"/>
        <v>0</v>
      </c>
      <c r="AB41" s="61">
        <f t="shared" si="37"/>
        <v>0</v>
      </c>
      <c r="AC41" s="204">
        <f t="shared" si="38"/>
        <v>0</v>
      </c>
      <c r="AD41" s="133">
        <f t="shared" si="38"/>
        <v>0</v>
      </c>
      <c r="AE41" s="311">
        <f t="shared" si="39"/>
        <v>0</v>
      </c>
      <c r="AF41" s="297">
        <f>'[2]BOI#8'!$L150</f>
        <v>0</v>
      </c>
      <c r="AG41" s="46"/>
      <c r="AH41" s="50">
        <f t="shared" si="13"/>
        <v>0</v>
      </c>
      <c r="AI41" s="46">
        <f>'[2]BOI#8'!$M150</f>
        <v>0</v>
      </c>
      <c r="AJ41" s="46"/>
      <c r="AK41" s="50">
        <f t="shared" si="14"/>
        <v>0</v>
      </c>
      <c r="AL41" s="46">
        <f>'[2]BOI#8'!$N150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'[2]BOI#8'!$P150</f>
        <v>0</v>
      </c>
      <c r="AS41" s="46"/>
      <c r="AT41" s="47">
        <f t="shared" si="18"/>
        <v>0</v>
      </c>
      <c r="AU41" s="46">
        <f>'[2]BOI#8'!$Q150</f>
        <v>0</v>
      </c>
      <c r="AV41" s="46"/>
      <c r="AW41" s="47">
        <f t="shared" si="19"/>
        <v>0</v>
      </c>
      <c r="AX41" s="46">
        <f>'[2]BOI#8'!$R150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1"/>
        <v>0</v>
      </c>
      <c r="BC41" s="222">
        <f t="shared" si="22"/>
        <v>0</v>
      </c>
      <c r="BD41" s="204">
        <f t="shared" si="23"/>
        <v>0</v>
      </c>
      <c r="BE41" s="217">
        <f t="shared" si="24"/>
        <v>0</v>
      </c>
      <c r="BF41" s="225">
        <f t="shared" si="25"/>
        <v>0</v>
      </c>
      <c r="BG41" s="204">
        <f t="shared" si="26"/>
        <v>0</v>
      </c>
      <c r="BH41" s="133">
        <f t="shared" si="26"/>
        <v>0</v>
      </c>
      <c r="BI41" s="225">
        <f t="shared" si="27"/>
        <v>0</v>
      </c>
      <c r="BJ41" s="290"/>
      <c r="BK41" s="45">
        <f>VLOOKUP($B41,Test!$A$69:$I$122,6,0)</f>
        <v>0</v>
      </c>
    </row>
    <row r="42" spans="1:63" s="34" customFormat="1" ht="30" customHeight="1">
      <c r="A42" s="31">
        <f t="shared" si="40"/>
        <v>36</v>
      </c>
      <c r="B42" s="87">
        <v>51609</v>
      </c>
      <c r="C42" s="281" t="s">
        <v>31</v>
      </c>
      <c r="D42" s="36" t="s">
        <v>71</v>
      </c>
      <c r="E42" s="46">
        <f>'[2]BOI#8'!$D151</f>
        <v>0</v>
      </c>
      <c r="F42" s="46"/>
      <c r="G42" s="47">
        <f t="shared" si="28"/>
        <v>0</v>
      </c>
      <c r="H42" s="46">
        <f>'[2]BOI#8'!$E151</f>
        <v>0</v>
      </c>
      <c r="I42" s="46"/>
      <c r="J42" s="47">
        <f t="shared" si="29"/>
        <v>0</v>
      </c>
      <c r="K42" s="46">
        <f>'[2]BOI#8'!$F151</f>
        <v>0</v>
      </c>
      <c r="L42" s="46"/>
      <c r="M42" s="48">
        <f t="shared" si="30"/>
        <v>0</v>
      </c>
      <c r="N42" s="190">
        <f t="shared" si="31"/>
        <v>0</v>
      </c>
      <c r="O42" s="129">
        <f t="shared" si="31"/>
        <v>0</v>
      </c>
      <c r="P42" s="61">
        <f t="shared" si="32"/>
        <v>0</v>
      </c>
      <c r="Q42" s="46">
        <f>'[2]BOI#8'!$H151</f>
        <v>0</v>
      </c>
      <c r="R42" s="46"/>
      <c r="S42" s="47">
        <f t="shared" si="33"/>
        <v>0</v>
      </c>
      <c r="T42" s="46">
        <f>'[2]BOI#8'!$I151</f>
        <v>0</v>
      </c>
      <c r="U42" s="46"/>
      <c r="V42" s="47">
        <f t="shared" si="34"/>
        <v>0</v>
      </c>
      <c r="W42" s="46">
        <f>'[2]BOI#8'!$J151</f>
        <v>0</v>
      </c>
      <c r="X42" s="46"/>
      <c r="Y42" s="48">
        <f t="shared" si="35"/>
        <v>0</v>
      </c>
      <c r="Z42" s="190">
        <f t="shared" si="36"/>
        <v>0</v>
      </c>
      <c r="AA42" s="200">
        <f t="shared" si="36"/>
        <v>0</v>
      </c>
      <c r="AB42" s="61">
        <f t="shared" si="37"/>
        <v>0</v>
      </c>
      <c r="AC42" s="204">
        <f t="shared" si="38"/>
        <v>0</v>
      </c>
      <c r="AD42" s="133">
        <f t="shared" si="38"/>
        <v>0</v>
      </c>
      <c r="AE42" s="311">
        <f t="shared" si="39"/>
        <v>0</v>
      </c>
      <c r="AF42" s="297">
        <f>'[2]BOI#8'!$L151</f>
        <v>0</v>
      </c>
      <c r="AG42" s="46"/>
      <c r="AH42" s="50">
        <f t="shared" si="13"/>
        <v>0</v>
      </c>
      <c r="AI42" s="46">
        <f>'[2]BOI#8'!$M151</f>
        <v>0</v>
      </c>
      <c r="AJ42" s="46"/>
      <c r="AK42" s="50">
        <f t="shared" si="14"/>
        <v>0</v>
      </c>
      <c r="AL42" s="46">
        <f>'[2]BOI#8'!$N151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'[2]BOI#8'!$P151</f>
        <v>0</v>
      </c>
      <c r="AS42" s="46"/>
      <c r="AT42" s="47">
        <f t="shared" si="18"/>
        <v>0</v>
      </c>
      <c r="AU42" s="46">
        <f>'[2]BOI#8'!$Q151</f>
        <v>0</v>
      </c>
      <c r="AV42" s="46"/>
      <c r="AW42" s="47">
        <f t="shared" si="19"/>
        <v>0</v>
      </c>
      <c r="AX42" s="46">
        <f>'[2]BOI#8'!$R151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1"/>
        <v>0</v>
      </c>
      <c r="BC42" s="222">
        <f t="shared" si="22"/>
        <v>0</v>
      </c>
      <c r="BD42" s="204">
        <f t="shared" si="23"/>
        <v>0</v>
      </c>
      <c r="BE42" s="217">
        <f t="shared" si="24"/>
        <v>0</v>
      </c>
      <c r="BF42" s="225">
        <f t="shared" si="25"/>
        <v>0</v>
      </c>
      <c r="BG42" s="204">
        <f t="shared" si="26"/>
        <v>0</v>
      </c>
      <c r="BH42" s="133">
        <f t="shared" si="26"/>
        <v>0</v>
      </c>
      <c r="BI42" s="225">
        <f t="shared" si="27"/>
        <v>0</v>
      </c>
      <c r="BJ42" s="290"/>
      <c r="BK42" s="45">
        <f>VLOOKUP($B42,Test!$A$69:$I$122,6,0)</f>
        <v>0</v>
      </c>
    </row>
    <row r="43" spans="1:63" s="34" customFormat="1" ht="30" customHeight="1">
      <c r="A43" s="31">
        <f t="shared" si="40"/>
        <v>37</v>
      </c>
      <c r="B43" s="87">
        <v>51610</v>
      </c>
      <c r="C43" s="281" t="s">
        <v>32</v>
      </c>
      <c r="D43" s="36" t="s">
        <v>72</v>
      </c>
      <c r="E43" s="46">
        <f>'[2]BOI#8'!$D152</f>
        <v>0</v>
      </c>
      <c r="F43" s="46"/>
      <c r="G43" s="47">
        <f t="shared" si="28"/>
        <v>0</v>
      </c>
      <c r="H43" s="46">
        <f>'[2]BOI#8'!$E152</f>
        <v>0</v>
      </c>
      <c r="I43" s="46"/>
      <c r="J43" s="47">
        <f t="shared" si="29"/>
        <v>0</v>
      </c>
      <c r="K43" s="46">
        <f>'[2]BOI#8'!$F152</f>
        <v>0</v>
      </c>
      <c r="L43" s="46"/>
      <c r="M43" s="48">
        <f t="shared" si="30"/>
        <v>0</v>
      </c>
      <c r="N43" s="190">
        <f t="shared" si="31"/>
        <v>0</v>
      </c>
      <c r="O43" s="129">
        <f t="shared" si="31"/>
        <v>0</v>
      </c>
      <c r="P43" s="61">
        <f t="shared" si="32"/>
        <v>0</v>
      </c>
      <c r="Q43" s="46">
        <f>'[2]BOI#8'!$H152</f>
        <v>0</v>
      </c>
      <c r="R43" s="46"/>
      <c r="S43" s="47">
        <f t="shared" si="33"/>
        <v>0</v>
      </c>
      <c r="T43" s="46">
        <f>'[2]BOI#8'!$I152</f>
        <v>0</v>
      </c>
      <c r="U43" s="46"/>
      <c r="V43" s="47">
        <f t="shared" si="34"/>
        <v>0</v>
      </c>
      <c r="W43" s="46">
        <f>'[2]BOI#8'!$J152</f>
        <v>0</v>
      </c>
      <c r="X43" s="46"/>
      <c r="Y43" s="48">
        <f t="shared" si="35"/>
        <v>0</v>
      </c>
      <c r="Z43" s="190">
        <f t="shared" si="36"/>
        <v>0</v>
      </c>
      <c r="AA43" s="200">
        <f t="shared" si="36"/>
        <v>0</v>
      </c>
      <c r="AB43" s="61">
        <f t="shared" si="37"/>
        <v>0</v>
      </c>
      <c r="AC43" s="204">
        <f t="shared" si="38"/>
        <v>0</v>
      </c>
      <c r="AD43" s="133">
        <f t="shared" si="38"/>
        <v>0</v>
      </c>
      <c r="AE43" s="311">
        <f t="shared" si="39"/>
        <v>0</v>
      </c>
      <c r="AF43" s="297">
        <f>'[2]BOI#8'!$L152</f>
        <v>0</v>
      </c>
      <c r="AG43" s="46"/>
      <c r="AH43" s="50">
        <f t="shared" si="13"/>
        <v>0</v>
      </c>
      <c r="AI43" s="46">
        <f>'[2]BOI#8'!$M152</f>
        <v>0</v>
      </c>
      <c r="AJ43" s="46"/>
      <c r="AK43" s="50">
        <f t="shared" si="14"/>
        <v>0</v>
      </c>
      <c r="AL43" s="46">
        <f>'[2]BOI#8'!$N152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'[2]BOI#8'!$P152</f>
        <v>0</v>
      </c>
      <c r="AS43" s="46"/>
      <c r="AT43" s="47">
        <f t="shared" si="18"/>
        <v>0</v>
      </c>
      <c r="AU43" s="46">
        <f>'[2]BOI#8'!$Q152</f>
        <v>0</v>
      </c>
      <c r="AV43" s="46"/>
      <c r="AW43" s="47">
        <f t="shared" si="19"/>
        <v>0</v>
      </c>
      <c r="AX43" s="46">
        <f>'[2]BOI#8'!$R152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1"/>
        <v>0</v>
      </c>
      <c r="BC43" s="222">
        <f t="shared" si="22"/>
        <v>0</v>
      </c>
      <c r="BD43" s="204">
        <f t="shared" si="23"/>
        <v>0</v>
      </c>
      <c r="BE43" s="217">
        <f t="shared" si="24"/>
        <v>0</v>
      </c>
      <c r="BF43" s="225">
        <f t="shared" si="25"/>
        <v>0</v>
      </c>
      <c r="BG43" s="204">
        <f t="shared" si="26"/>
        <v>0</v>
      </c>
      <c r="BH43" s="133">
        <f t="shared" si="26"/>
        <v>0</v>
      </c>
      <c r="BI43" s="225">
        <f t="shared" si="27"/>
        <v>0</v>
      </c>
      <c r="BJ43" s="290"/>
      <c r="BK43" s="45">
        <f>VLOOKUP($B43,Test!$A$69:$I$122,6,0)</f>
        <v>0</v>
      </c>
    </row>
    <row r="44" spans="1:63" s="34" customFormat="1" ht="30" customHeight="1">
      <c r="A44" s="31">
        <f t="shared" si="40"/>
        <v>38</v>
      </c>
      <c r="B44" s="87">
        <v>51611</v>
      </c>
      <c r="C44" s="281" t="s">
        <v>33</v>
      </c>
      <c r="D44" s="36" t="s">
        <v>73</v>
      </c>
      <c r="E44" s="46">
        <f>'[2]BOI#8'!$D153</f>
        <v>21180.77</v>
      </c>
      <c r="F44" s="46">
        <v>20109.54</v>
      </c>
      <c r="G44" s="47">
        <f t="shared" si="28"/>
        <v>1071.2299999999996</v>
      </c>
      <c r="H44" s="46">
        <f>'[2]BOI#8'!$E153</f>
        <v>10948.87</v>
      </c>
      <c r="I44" s="46">
        <v>8495.83</v>
      </c>
      <c r="J44" s="47">
        <f t="shared" si="29"/>
        <v>2453.0400000000009</v>
      </c>
      <c r="K44" s="46">
        <f>'[2]BOI#8'!$F153</f>
        <v>11302.85</v>
      </c>
      <c r="L44" s="46">
        <v>8432.74</v>
      </c>
      <c r="M44" s="48">
        <f t="shared" si="30"/>
        <v>2870.1100000000006</v>
      </c>
      <c r="N44" s="190">
        <f t="shared" si="31"/>
        <v>43432.49</v>
      </c>
      <c r="O44" s="129">
        <f t="shared" si="31"/>
        <v>37038.11</v>
      </c>
      <c r="P44" s="61">
        <f t="shared" si="32"/>
        <v>6394.3799999999974</v>
      </c>
      <c r="Q44" s="46">
        <f>'[2]BOI#8'!$H153</f>
        <v>11211.71</v>
      </c>
      <c r="R44" s="46">
        <v>11365.34</v>
      </c>
      <c r="S44" s="47">
        <f t="shared" si="33"/>
        <v>-153.63000000000102</v>
      </c>
      <c r="T44" s="46">
        <f>'[2]BOI#8'!$I153</f>
        <v>21804.78</v>
      </c>
      <c r="U44" s="46"/>
      <c r="V44" s="47">
        <f t="shared" si="34"/>
        <v>21804.78</v>
      </c>
      <c r="W44" s="46">
        <f>'[2]BOI#8'!$J153</f>
        <v>10800.53</v>
      </c>
      <c r="X44" s="46"/>
      <c r="Y44" s="48">
        <f t="shared" si="35"/>
        <v>10800.53</v>
      </c>
      <c r="Z44" s="190">
        <f t="shared" si="36"/>
        <v>43817.02</v>
      </c>
      <c r="AA44" s="200">
        <f t="shared" si="36"/>
        <v>11365.34</v>
      </c>
      <c r="AB44" s="61">
        <f t="shared" si="37"/>
        <v>32451.679999999997</v>
      </c>
      <c r="AC44" s="204">
        <f t="shared" si="38"/>
        <v>87249.51</v>
      </c>
      <c r="AD44" s="133">
        <f t="shared" si="38"/>
        <v>48403.45</v>
      </c>
      <c r="AE44" s="311">
        <f t="shared" si="39"/>
        <v>38846.06</v>
      </c>
      <c r="AF44" s="297">
        <f>'[2]BOI#8'!$L153</f>
        <v>14121.28</v>
      </c>
      <c r="AG44" s="46"/>
      <c r="AH44" s="50">
        <f t="shared" si="13"/>
        <v>14121.28</v>
      </c>
      <c r="AI44" s="46">
        <f>'[2]BOI#8'!$M153</f>
        <v>15288.33</v>
      </c>
      <c r="AJ44" s="46"/>
      <c r="AK44" s="50">
        <f t="shared" si="14"/>
        <v>15288.33</v>
      </c>
      <c r="AL44" s="46">
        <f>'[2]BOI#8'!$N153</f>
        <v>24234.71</v>
      </c>
      <c r="AM44" s="46"/>
      <c r="AN44" s="48">
        <f t="shared" si="15"/>
        <v>24234.71</v>
      </c>
      <c r="AO44" s="190">
        <f t="shared" si="16"/>
        <v>53644.32</v>
      </c>
      <c r="AP44" s="129">
        <f t="shared" si="16"/>
        <v>0</v>
      </c>
      <c r="AQ44" s="61">
        <f t="shared" si="17"/>
        <v>53644.32</v>
      </c>
      <c r="AR44" s="46">
        <f>'[2]BOI#8'!$P153</f>
        <v>12721.35</v>
      </c>
      <c r="AS44" s="46"/>
      <c r="AT44" s="47">
        <f t="shared" si="18"/>
        <v>12721.35</v>
      </c>
      <c r="AU44" s="46">
        <f>'[2]BOI#8'!$Q153</f>
        <v>13867.42</v>
      </c>
      <c r="AV44" s="46"/>
      <c r="AW44" s="47">
        <f t="shared" si="19"/>
        <v>13867.42</v>
      </c>
      <c r="AX44" s="46">
        <f>'[2]BOI#8'!$R153</f>
        <v>14629.44</v>
      </c>
      <c r="AY44" s="46"/>
      <c r="AZ44" s="50">
        <f t="shared" si="20"/>
        <v>14629.44</v>
      </c>
      <c r="BA44" s="190">
        <f t="shared" si="21"/>
        <v>41218.21</v>
      </c>
      <c r="BB44" s="200">
        <f t="shared" si="21"/>
        <v>0</v>
      </c>
      <c r="BC44" s="222">
        <f t="shared" si="22"/>
        <v>41218.21</v>
      </c>
      <c r="BD44" s="204">
        <f t="shared" si="23"/>
        <v>94862.53</v>
      </c>
      <c r="BE44" s="217">
        <f t="shared" si="24"/>
        <v>0</v>
      </c>
      <c r="BF44" s="225">
        <f t="shared" si="25"/>
        <v>94862.53</v>
      </c>
      <c r="BG44" s="204">
        <f t="shared" si="26"/>
        <v>182112.03999999998</v>
      </c>
      <c r="BH44" s="133">
        <f t="shared" si="26"/>
        <v>48403.45</v>
      </c>
      <c r="BI44" s="225">
        <f t="shared" si="27"/>
        <v>133708.58999999997</v>
      </c>
      <c r="BJ44" s="290"/>
      <c r="BK44" s="45">
        <f>VLOOKUP($B44,Test!$A$69:$I$122,6,0)</f>
        <v>1930</v>
      </c>
    </row>
    <row r="45" spans="1:63" s="34" customFormat="1" ht="30" customHeight="1">
      <c r="A45" s="31">
        <f t="shared" si="40"/>
        <v>39</v>
      </c>
      <c r="B45" s="87">
        <v>51612</v>
      </c>
      <c r="C45" s="281" t="s">
        <v>34</v>
      </c>
      <c r="D45" s="36" t="s">
        <v>85</v>
      </c>
      <c r="E45" s="46">
        <f>'[2]BOI#8'!$D154</f>
        <v>0</v>
      </c>
      <c r="F45" s="46"/>
      <c r="G45" s="47">
        <f t="shared" si="28"/>
        <v>0</v>
      </c>
      <c r="H45" s="46">
        <f>'[2]BOI#8'!$E154</f>
        <v>0</v>
      </c>
      <c r="I45" s="46"/>
      <c r="J45" s="47">
        <f t="shared" si="29"/>
        <v>0</v>
      </c>
      <c r="K45" s="46">
        <f>'[2]BOI#8'!$F154</f>
        <v>0</v>
      </c>
      <c r="L45" s="46"/>
      <c r="M45" s="48">
        <f t="shared" si="30"/>
        <v>0</v>
      </c>
      <c r="N45" s="190">
        <f t="shared" si="31"/>
        <v>0</v>
      </c>
      <c r="O45" s="129">
        <f t="shared" si="31"/>
        <v>0</v>
      </c>
      <c r="P45" s="61">
        <f t="shared" si="32"/>
        <v>0</v>
      </c>
      <c r="Q45" s="46">
        <f>'[2]BOI#8'!$H154</f>
        <v>0</v>
      </c>
      <c r="R45" s="46"/>
      <c r="S45" s="47">
        <f t="shared" si="33"/>
        <v>0</v>
      </c>
      <c r="T45" s="46">
        <f>'[2]BOI#8'!$I154</f>
        <v>0</v>
      </c>
      <c r="U45" s="46"/>
      <c r="V45" s="47">
        <f t="shared" si="34"/>
        <v>0</v>
      </c>
      <c r="W45" s="46">
        <f>'[2]BOI#8'!$J154</f>
        <v>0</v>
      </c>
      <c r="X45" s="46"/>
      <c r="Y45" s="48">
        <f t="shared" si="35"/>
        <v>0</v>
      </c>
      <c r="Z45" s="190">
        <f t="shared" si="36"/>
        <v>0</v>
      </c>
      <c r="AA45" s="200">
        <f t="shared" si="36"/>
        <v>0</v>
      </c>
      <c r="AB45" s="61">
        <f t="shared" si="37"/>
        <v>0</v>
      </c>
      <c r="AC45" s="204">
        <f t="shared" si="38"/>
        <v>0</v>
      </c>
      <c r="AD45" s="133">
        <f t="shared" si="38"/>
        <v>0</v>
      </c>
      <c r="AE45" s="311">
        <f t="shared" si="39"/>
        <v>0</v>
      </c>
      <c r="AF45" s="297">
        <f>'[2]BOI#8'!$L154</f>
        <v>0</v>
      </c>
      <c r="AG45" s="46"/>
      <c r="AH45" s="50">
        <f t="shared" si="13"/>
        <v>0</v>
      </c>
      <c r="AI45" s="46">
        <f>'[2]BOI#8'!$M154</f>
        <v>0</v>
      </c>
      <c r="AJ45" s="46"/>
      <c r="AK45" s="50">
        <f t="shared" si="14"/>
        <v>0</v>
      </c>
      <c r="AL45" s="46">
        <f>'[2]BOI#8'!$N154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'[2]BOI#8'!$P154</f>
        <v>0</v>
      </c>
      <c r="AS45" s="46"/>
      <c r="AT45" s="47">
        <f t="shared" si="18"/>
        <v>0</v>
      </c>
      <c r="AU45" s="46">
        <f>'[2]BOI#8'!$Q154</f>
        <v>0</v>
      </c>
      <c r="AV45" s="46"/>
      <c r="AW45" s="47">
        <f t="shared" si="19"/>
        <v>0</v>
      </c>
      <c r="AX45" s="46">
        <f>'[2]BOI#8'!$R154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1"/>
        <v>0</v>
      </c>
      <c r="BC45" s="222">
        <f t="shared" si="22"/>
        <v>0</v>
      </c>
      <c r="BD45" s="204">
        <f t="shared" si="23"/>
        <v>0</v>
      </c>
      <c r="BE45" s="217">
        <f t="shared" si="24"/>
        <v>0</v>
      </c>
      <c r="BF45" s="225">
        <f t="shared" si="25"/>
        <v>0</v>
      </c>
      <c r="BG45" s="204">
        <f t="shared" si="26"/>
        <v>0</v>
      </c>
      <c r="BH45" s="133">
        <f t="shared" si="26"/>
        <v>0</v>
      </c>
      <c r="BI45" s="225">
        <f t="shared" si="27"/>
        <v>0</v>
      </c>
      <c r="BJ45" s="290"/>
      <c r="BK45" s="45">
        <f>VLOOKUP($B45,Test!$A$69:$I$122,6,0)</f>
        <v>0</v>
      </c>
    </row>
    <row r="46" spans="1:63" s="34" customFormat="1" ht="30" customHeight="1">
      <c r="A46" s="31">
        <f t="shared" si="40"/>
        <v>40</v>
      </c>
      <c r="B46" s="87">
        <v>51613</v>
      </c>
      <c r="C46" s="281" t="s">
        <v>35</v>
      </c>
      <c r="D46" s="36" t="s">
        <v>74</v>
      </c>
      <c r="E46" s="46">
        <f>'[2]BOI#8'!$D155</f>
        <v>0</v>
      </c>
      <c r="F46" s="46"/>
      <c r="G46" s="47">
        <f t="shared" si="28"/>
        <v>0</v>
      </c>
      <c r="H46" s="46">
        <f>'[2]BOI#8'!$E155</f>
        <v>0</v>
      </c>
      <c r="I46" s="46"/>
      <c r="J46" s="47">
        <f t="shared" si="29"/>
        <v>0</v>
      </c>
      <c r="K46" s="46">
        <f>'[2]BOI#8'!$F155</f>
        <v>0</v>
      </c>
      <c r="L46" s="46"/>
      <c r="M46" s="48">
        <f t="shared" si="30"/>
        <v>0</v>
      </c>
      <c r="N46" s="190">
        <f t="shared" si="31"/>
        <v>0</v>
      </c>
      <c r="O46" s="129">
        <f t="shared" si="31"/>
        <v>0</v>
      </c>
      <c r="P46" s="61">
        <f t="shared" si="32"/>
        <v>0</v>
      </c>
      <c r="Q46" s="46">
        <f>'[2]BOI#8'!$H155</f>
        <v>0</v>
      </c>
      <c r="R46" s="46"/>
      <c r="S46" s="47">
        <f t="shared" si="33"/>
        <v>0</v>
      </c>
      <c r="T46" s="46">
        <f>'[2]BOI#8'!$I155</f>
        <v>0</v>
      </c>
      <c r="U46" s="46"/>
      <c r="V46" s="47">
        <f t="shared" si="34"/>
        <v>0</v>
      </c>
      <c r="W46" s="46">
        <f>'[2]BOI#8'!$J155</f>
        <v>0</v>
      </c>
      <c r="X46" s="46"/>
      <c r="Y46" s="48">
        <f t="shared" si="35"/>
        <v>0</v>
      </c>
      <c r="Z46" s="190">
        <f t="shared" si="36"/>
        <v>0</v>
      </c>
      <c r="AA46" s="200">
        <f t="shared" si="36"/>
        <v>0</v>
      </c>
      <c r="AB46" s="61">
        <f t="shared" si="37"/>
        <v>0</v>
      </c>
      <c r="AC46" s="204">
        <f t="shared" si="38"/>
        <v>0</v>
      </c>
      <c r="AD46" s="133">
        <f t="shared" si="38"/>
        <v>0</v>
      </c>
      <c r="AE46" s="311">
        <f t="shared" si="39"/>
        <v>0</v>
      </c>
      <c r="AF46" s="297">
        <f>'[2]BOI#8'!$L155</f>
        <v>0</v>
      </c>
      <c r="AG46" s="46"/>
      <c r="AH46" s="50">
        <f t="shared" si="13"/>
        <v>0</v>
      </c>
      <c r="AI46" s="46">
        <f>'[2]BOI#8'!$M155</f>
        <v>0</v>
      </c>
      <c r="AJ46" s="46"/>
      <c r="AK46" s="50">
        <f t="shared" si="14"/>
        <v>0</v>
      </c>
      <c r="AL46" s="46">
        <f>'[2]BOI#8'!$N155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'[2]BOI#8'!$P155</f>
        <v>0</v>
      </c>
      <c r="AS46" s="46"/>
      <c r="AT46" s="47">
        <f t="shared" si="18"/>
        <v>0</v>
      </c>
      <c r="AU46" s="46">
        <f>'[2]BOI#8'!$Q155</f>
        <v>0</v>
      </c>
      <c r="AV46" s="46"/>
      <c r="AW46" s="47">
        <f t="shared" si="19"/>
        <v>0</v>
      </c>
      <c r="AX46" s="46">
        <f>'[2]BOI#8'!$R155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1"/>
        <v>0</v>
      </c>
      <c r="BC46" s="222">
        <f t="shared" si="22"/>
        <v>0</v>
      </c>
      <c r="BD46" s="204">
        <f t="shared" si="23"/>
        <v>0</v>
      </c>
      <c r="BE46" s="217">
        <f t="shared" si="24"/>
        <v>0</v>
      </c>
      <c r="BF46" s="225">
        <f t="shared" si="25"/>
        <v>0</v>
      </c>
      <c r="BG46" s="204">
        <f t="shared" si="26"/>
        <v>0</v>
      </c>
      <c r="BH46" s="133">
        <f t="shared" si="26"/>
        <v>0</v>
      </c>
      <c r="BI46" s="225">
        <f t="shared" si="27"/>
        <v>0</v>
      </c>
      <c r="BJ46" s="290"/>
      <c r="BK46" s="45">
        <f>VLOOKUP($B46,Test!$A$69:$I$122,6,0)</f>
        <v>0</v>
      </c>
    </row>
    <row r="47" spans="1:63" s="34" customFormat="1" ht="30" customHeight="1">
      <c r="A47" s="31">
        <f t="shared" si="40"/>
        <v>41</v>
      </c>
      <c r="B47" s="87">
        <v>51614</v>
      </c>
      <c r="C47" s="281" t="s">
        <v>80</v>
      </c>
      <c r="D47" s="36" t="s">
        <v>75</v>
      </c>
      <c r="E47" s="46">
        <f>'[2]BOI#8'!$D156</f>
        <v>0</v>
      </c>
      <c r="F47" s="46"/>
      <c r="G47" s="47">
        <f t="shared" si="28"/>
        <v>0</v>
      </c>
      <c r="H47" s="46">
        <f>'[2]BOI#8'!$E156</f>
        <v>0</v>
      </c>
      <c r="I47" s="46"/>
      <c r="J47" s="47">
        <f t="shared" si="29"/>
        <v>0</v>
      </c>
      <c r="K47" s="46">
        <f>'[2]BOI#8'!$F156</f>
        <v>0</v>
      </c>
      <c r="L47" s="46"/>
      <c r="M47" s="48">
        <f t="shared" si="30"/>
        <v>0</v>
      </c>
      <c r="N47" s="190">
        <f t="shared" si="31"/>
        <v>0</v>
      </c>
      <c r="O47" s="129">
        <f t="shared" si="31"/>
        <v>0</v>
      </c>
      <c r="P47" s="61">
        <f t="shared" si="32"/>
        <v>0</v>
      </c>
      <c r="Q47" s="46">
        <f>'[2]BOI#8'!$H156</f>
        <v>0</v>
      </c>
      <c r="R47" s="46"/>
      <c r="S47" s="47">
        <f t="shared" si="33"/>
        <v>0</v>
      </c>
      <c r="T47" s="46">
        <f>'[2]BOI#8'!$I156</f>
        <v>0</v>
      </c>
      <c r="U47" s="46"/>
      <c r="V47" s="47">
        <f t="shared" si="34"/>
        <v>0</v>
      </c>
      <c r="W47" s="46">
        <f>'[2]BOI#8'!$J156</f>
        <v>0</v>
      </c>
      <c r="X47" s="46"/>
      <c r="Y47" s="48">
        <f t="shared" si="35"/>
        <v>0</v>
      </c>
      <c r="Z47" s="190">
        <f t="shared" si="36"/>
        <v>0</v>
      </c>
      <c r="AA47" s="200">
        <f t="shared" si="36"/>
        <v>0</v>
      </c>
      <c r="AB47" s="61">
        <f t="shared" si="37"/>
        <v>0</v>
      </c>
      <c r="AC47" s="204">
        <f t="shared" si="38"/>
        <v>0</v>
      </c>
      <c r="AD47" s="133">
        <f t="shared" si="38"/>
        <v>0</v>
      </c>
      <c r="AE47" s="311">
        <f t="shared" si="39"/>
        <v>0</v>
      </c>
      <c r="AF47" s="297">
        <f>'[2]BOI#8'!$L156</f>
        <v>0</v>
      </c>
      <c r="AG47" s="46"/>
      <c r="AH47" s="50">
        <f t="shared" si="13"/>
        <v>0</v>
      </c>
      <c r="AI47" s="46">
        <f>'[2]BOI#8'!$M156</f>
        <v>0</v>
      </c>
      <c r="AJ47" s="46"/>
      <c r="AK47" s="50">
        <f t="shared" si="14"/>
        <v>0</v>
      </c>
      <c r="AL47" s="46">
        <f>'[2]BOI#8'!$N156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'[2]BOI#8'!$P156</f>
        <v>0</v>
      </c>
      <c r="AS47" s="46"/>
      <c r="AT47" s="47">
        <f t="shared" si="18"/>
        <v>0</v>
      </c>
      <c r="AU47" s="46">
        <f>'[2]BOI#8'!$Q156</f>
        <v>0</v>
      </c>
      <c r="AV47" s="46"/>
      <c r="AW47" s="47">
        <f t="shared" si="19"/>
        <v>0</v>
      </c>
      <c r="AX47" s="46">
        <f>'[2]BOI#8'!$R156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1"/>
        <v>0</v>
      </c>
      <c r="BC47" s="222">
        <f t="shared" si="22"/>
        <v>0</v>
      </c>
      <c r="BD47" s="204">
        <f t="shared" si="23"/>
        <v>0</v>
      </c>
      <c r="BE47" s="217">
        <f t="shared" si="24"/>
        <v>0</v>
      </c>
      <c r="BF47" s="225">
        <f t="shared" si="25"/>
        <v>0</v>
      </c>
      <c r="BG47" s="204">
        <f t="shared" si="26"/>
        <v>0</v>
      </c>
      <c r="BH47" s="133">
        <f t="shared" si="26"/>
        <v>0</v>
      </c>
      <c r="BI47" s="225">
        <f t="shared" si="27"/>
        <v>0</v>
      </c>
      <c r="BJ47" s="290"/>
      <c r="BK47" s="45">
        <f>VLOOKUP($B47,Test!$A$69:$I$122,6,0)</f>
        <v>0</v>
      </c>
    </row>
    <row r="48" spans="1:63" s="34" customFormat="1" ht="30" customHeight="1">
      <c r="A48" s="31">
        <f t="shared" si="40"/>
        <v>42</v>
      </c>
      <c r="B48" s="87">
        <v>51615</v>
      </c>
      <c r="C48" s="281" t="s">
        <v>81</v>
      </c>
      <c r="D48" s="36" t="s">
        <v>86</v>
      </c>
      <c r="E48" s="46">
        <f>'[2]BOI#8'!$D157</f>
        <v>0</v>
      </c>
      <c r="F48" s="46"/>
      <c r="G48" s="47">
        <f t="shared" si="28"/>
        <v>0</v>
      </c>
      <c r="H48" s="46">
        <f>'[2]BOI#8'!$E157</f>
        <v>0</v>
      </c>
      <c r="I48" s="46"/>
      <c r="J48" s="47">
        <f t="shared" si="29"/>
        <v>0</v>
      </c>
      <c r="K48" s="46">
        <f>'[2]BOI#8'!$F157</f>
        <v>0</v>
      </c>
      <c r="L48" s="46"/>
      <c r="M48" s="48">
        <f t="shared" si="30"/>
        <v>0</v>
      </c>
      <c r="N48" s="190">
        <f t="shared" si="31"/>
        <v>0</v>
      </c>
      <c r="O48" s="129">
        <f t="shared" si="31"/>
        <v>0</v>
      </c>
      <c r="P48" s="61">
        <f t="shared" si="32"/>
        <v>0</v>
      </c>
      <c r="Q48" s="46">
        <f>'[2]BOI#8'!$H157</f>
        <v>0</v>
      </c>
      <c r="R48" s="46"/>
      <c r="S48" s="47">
        <f t="shared" si="33"/>
        <v>0</v>
      </c>
      <c r="T48" s="46">
        <f>'[2]BOI#8'!$I157</f>
        <v>0</v>
      </c>
      <c r="U48" s="46"/>
      <c r="V48" s="47">
        <f t="shared" si="34"/>
        <v>0</v>
      </c>
      <c r="W48" s="46">
        <f>'[2]BOI#8'!$J157</f>
        <v>0</v>
      </c>
      <c r="X48" s="46"/>
      <c r="Y48" s="48">
        <f t="shared" si="35"/>
        <v>0</v>
      </c>
      <c r="Z48" s="190">
        <f t="shared" si="36"/>
        <v>0</v>
      </c>
      <c r="AA48" s="200">
        <f t="shared" si="36"/>
        <v>0</v>
      </c>
      <c r="AB48" s="61">
        <f t="shared" si="37"/>
        <v>0</v>
      </c>
      <c r="AC48" s="204">
        <f t="shared" si="38"/>
        <v>0</v>
      </c>
      <c r="AD48" s="133">
        <f t="shared" si="38"/>
        <v>0</v>
      </c>
      <c r="AE48" s="311">
        <f t="shared" si="39"/>
        <v>0</v>
      </c>
      <c r="AF48" s="297">
        <f>'[2]BOI#8'!$L157</f>
        <v>0</v>
      </c>
      <c r="AG48" s="46"/>
      <c r="AH48" s="50">
        <f t="shared" si="13"/>
        <v>0</v>
      </c>
      <c r="AI48" s="46">
        <f>'[2]BOI#8'!$M157</f>
        <v>0</v>
      </c>
      <c r="AJ48" s="46"/>
      <c r="AK48" s="50">
        <f t="shared" si="14"/>
        <v>0</v>
      </c>
      <c r="AL48" s="46">
        <f>'[2]BOI#8'!$N157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'[2]BOI#8'!$P157</f>
        <v>0</v>
      </c>
      <c r="AS48" s="46"/>
      <c r="AT48" s="47">
        <f t="shared" si="18"/>
        <v>0</v>
      </c>
      <c r="AU48" s="46">
        <f>'[2]BOI#8'!$Q157</f>
        <v>0</v>
      </c>
      <c r="AV48" s="46"/>
      <c r="AW48" s="47">
        <f t="shared" si="19"/>
        <v>0</v>
      </c>
      <c r="AX48" s="46">
        <f>'[2]BOI#8'!$R157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1"/>
        <v>0</v>
      </c>
      <c r="BC48" s="222">
        <f t="shared" si="22"/>
        <v>0</v>
      </c>
      <c r="BD48" s="204">
        <f t="shared" si="23"/>
        <v>0</v>
      </c>
      <c r="BE48" s="217">
        <f t="shared" si="24"/>
        <v>0</v>
      </c>
      <c r="BF48" s="225">
        <f t="shared" si="25"/>
        <v>0</v>
      </c>
      <c r="BG48" s="204">
        <f t="shared" si="26"/>
        <v>0</v>
      </c>
      <c r="BH48" s="133">
        <f t="shared" si="26"/>
        <v>0</v>
      </c>
      <c r="BI48" s="225">
        <f t="shared" si="27"/>
        <v>0</v>
      </c>
      <c r="BJ48" s="290"/>
      <c r="BK48" s="45">
        <f>VLOOKUP($B48,Test!$A$69:$I$122,6,0)</f>
        <v>0</v>
      </c>
    </row>
    <row r="49" spans="1:63" s="34" customFormat="1" ht="30" customHeight="1">
      <c r="A49" s="339">
        <f t="shared" si="40"/>
        <v>43</v>
      </c>
      <c r="B49" s="87">
        <v>51616</v>
      </c>
      <c r="C49" s="281" t="s">
        <v>36</v>
      </c>
      <c r="D49" s="36" t="s">
        <v>76</v>
      </c>
      <c r="E49" s="46">
        <f>'[2]BOI#8'!$D158</f>
        <v>0</v>
      </c>
      <c r="F49" s="46"/>
      <c r="G49" s="47">
        <f t="shared" si="28"/>
        <v>0</v>
      </c>
      <c r="H49" s="46">
        <f>'[2]BOI#8'!$E158</f>
        <v>0</v>
      </c>
      <c r="I49" s="46"/>
      <c r="J49" s="47">
        <f t="shared" si="29"/>
        <v>0</v>
      </c>
      <c r="K49" s="46">
        <f>'[2]BOI#8'!$F158</f>
        <v>0</v>
      </c>
      <c r="L49" s="46"/>
      <c r="M49" s="48">
        <f t="shared" si="30"/>
        <v>0</v>
      </c>
      <c r="N49" s="190">
        <f t="shared" si="31"/>
        <v>0</v>
      </c>
      <c r="O49" s="129">
        <f t="shared" si="31"/>
        <v>0</v>
      </c>
      <c r="P49" s="61">
        <f t="shared" si="32"/>
        <v>0</v>
      </c>
      <c r="Q49" s="46">
        <f>'[2]BOI#8'!$H158</f>
        <v>0</v>
      </c>
      <c r="R49" s="46"/>
      <c r="S49" s="47">
        <f t="shared" si="33"/>
        <v>0</v>
      </c>
      <c r="T49" s="46">
        <f>'[2]BOI#8'!$I158</f>
        <v>0</v>
      </c>
      <c r="U49" s="46"/>
      <c r="V49" s="47">
        <f t="shared" si="34"/>
        <v>0</v>
      </c>
      <c r="W49" s="46">
        <f>'[2]BOI#8'!$J158</f>
        <v>0</v>
      </c>
      <c r="X49" s="46"/>
      <c r="Y49" s="48">
        <f t="shared" si="35"/>
        <v>0</v>
      </c>
      <c r="Z49" s="190">
        <f t="shared" si="36"/>
        <v>0</v>
      </c>
      <c r="AA49" s="200">
        <f t="shared" si="36"/>
        <v>0</v>
      </c>
      <c r="AB49" s="61">
        <f t="shared" si="37"/>
        <v>0</v>
      </c>
      <c r="AC49" s="204">
        <f t="shared" si="38"/>
        <v>0</v>
      </c>
      <c r="AD49" s="133">
        <f t="shared" si="38"/>
        <v>0</v>
      </c>
      <c r="AE49" s="311">
        <f t="shared" si="39"/>
        <v>0</v>
      </c>
      <c r="AF49" s="297">
        <f>'[2]BOI#8'!$L158</f>
        <v>0</v>
      </c>
      <c r="AG49" s="46"/>
      <c r="AH49" s="50">
        <f t="shared" si="13"/>
        <v>0</v>
      </c>
      <c r="AI49" s="46">
        <f>'[2]BOI#8'!$M158</f>
        <v>0</v>
      </c>
      <c r="AJ49" s="46"/>
      <c r="AK49" s="50">
        <f t="shared" si="14"/>
        <v>0</v>
      </c>
      <c r="AL49" s="46">
        <f>'[2]BOI#8'!$N158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'[2]BOI#8'!$P158</f>
        <v>0</v>
      </c>
      <c r="AS49" s="46"/>
      <c r="AT49" s="47">
        <f t="shared" si="18"/>
        <v>0</v>
      </c>
      <c r="AU49" s="46">
        <f>'[2]BOI#8'!$Q158</f>
        <v>0</v>
      </c>
      <c r="AV49" s="46"/>
      <c r="AW49" s="47">
        <f t="shared" si="19"/>
        <v>0</v>
      </c>
      <c r="AX49" s="46">
        <f>'[2]BOI#8'!$R158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1"/>
        <v>0</v>
      </c>
      <c r="BC49" s="222">
        <f t="shared" si="22"/>
        <v>0</v>
      </c>
      <c r="BD49" s="204">
        <f t="shared" si="23"/>
        <v>0</v>
      </c>
      <c r="BE49" s="217">
        <f t="shared" si="24"/>
        <v>0</v>
      </c>
      <c r="BF49" s="225">
        <f t="shared" si="25"/>
        <v>0</v>
      </c>
      <c r="BG49" s="204">
        <f t="shared" si="26"/>
        <v>0</v>
      </c>
      <c r="BH49" s="133">
        <f t="shared" si="26"/>
        <v>0</v>
      </c>
      <c r="BI49" s="225">
        <f t="shared" si="27"/>
        <v>0</v>
      </c>
      <c r="BJ49" s="290"/>
      <c r="BK49" s="45">
        <f>VLOOKUP($B49,Test!$A$69:$I$122,6,0)</f>
        <v>0</v>
      </c>
    </row>
    <row r="50" spans="1:63" s="34" customFormat="1" ht="30" customHeight="1">
      <c r="A50" s="340">
        <f t="shared" si="40"/>
        <v>44</v>
      </c>
      <c r="B50" s="87">
        <v>51617</v>
      </c>
      <c r="C50" s="281" t="s">
        <v>37</v>
      </c>
      <c r="D50" s="36" t="s">
        <v>77</v>
      </c>
      <c r="E50" s="46">
        <f>'[2]BOI#8'!$D159</f>
        <v>5417</v>
      </c>
      <c r="F50" s="46">
        <v>5417</v>
      </c>
      <c r="G50" s="47">
        <f t="shared" si="28"/>
        <v>0</v>
      </c>
      <c r="H50" s="46">
        <f>'[2]BOI#8'!$E159</f>
        <v>5417</v>
      </c>
      <c r="I50" s="46">
        <v>5417</v>
      </c>
      <c r="J50" s="47">
        <f t="shared" si="29"/>
        <v>0</v>
      </c>
      <c r="K50" s="46">
        <f>'[2]BOI#8'!$F159</f>
        <v>5416</v>
      </c>
      <c r="L50" s="46">
        <v>5417</v>
      </c>
      <c r="M50" s="48">
        <f t="shared" si="30"/>
        <v>-1</v>
      </c>
      <c r="N50" s="190">
        <f t="shared" ref="N50:O52" si="41">+E50+H50+K50</f>
        <v>16250</v>
      </c>
      <c r="O50" s="129">
        <f t="shared" si="41"/>
        <v>16251</v>
      </c>
      <c r="P50" s="61">
        <f t="shared" si="32"/>
        <v>-1</v>
      </c>
      <c r="Q50" s="46">
        <f>'[2]BOI#8'!$H159</f>
        <v>5417</v>
      </c>
      <c r="R50" s="46">
        <v>5417</v>
      </c>
      <c r="S50" s="47">
        <f t="shared" si="33"/>
        <v>0</v>
      </c>
      <c r="T50" s="46">
        <f>'[2]BOI#8'!$I159</f>
        <v>5417</v>
      </c>
      <c r="U50" s="46"/>
      <c r="V50" s="47">
        <f t="shared" si="34"/>
        <v>5417</v>
      </c>
      <c r="W50" s="46">
        <f>'[2]BOI#8'!$J159</f>
        <v>5416</v>
      </c>
      <c r="X50" s="46"/>
      <c r="Y50" s="48">
        <f t="shared" si="35"/>
        <v>5416</v>
      </c>
      <c r="Z50" s="190">
        <f t="shared" ref="Z50:AA52" si="42">+Q50+T50+W50</f>
        <v>16250</v>
      </c>
      <c r="AA50" s="200">
        <f t="shared" si="42"/>
        <v>5417</v>
      </c>
      <c r="AB50" s="61">
        <f t="shared" si="37"/>
        <v>10833</v>
      </c>
      <c r="AC50" s="204">
        <f t="shared" ref="AC50:AD52" si="43">+E50+H50+K50+Q50+T50+W50</f>
        <v>32500</v>
      </c>
      <c r="AD50" s="133">
        <f t="shared" si="43"/>
        <v>21668</v>
      </c>
      <c r="AE50" s="311">
        <f t="shared" si="39"/>
        <v>10832</v>
      </c>
      <c r="AF50" s="297">
        <f>'[2]BOI#8'!$L159</f>
        <v>5417</v>
      </c>
      <c r="AG50" s="46"/>
      <c r="AH50" s="50">
        <f t="shared" si="13"/>
        <v>5417</v>
      </c>
      <c r="AI50" s="46">
        <f>'[2]BOI#8'!$M159</f>
        <v>5417</v>
      </c>
      <c r="AJ50" s="46"/>
      <c r="AK50" s="50">
        <f t="shared" si="14"/>
        <v>5417</v>
      </c>
      <c r="AL50" s="46">
        <f>'[2]BOI#8'!$N159</f>
        <v>5416</v>
      </c>
      <c r="AM50" s="46"/>
      <c r="AN50" s="48">
        <f t="shared" si="15"/>
        <v>5416</v>
      </c>
      <c r="AO50" s="190">
        <f t="shared" ref="AO50:AP52" si="44">+AF50+AI50+AL50</f>
        <v>16250</v>
      </c>
      <c r="AP50" s="129">
        <f t="shared" si="44"/>
        <v>0</v>
      </c>
      <c r="AQ50" s="61">
        <f t="shared" si="17"/>
        <v>16250</v>
      </c>
      <c r="AR50" s="46">
        <f>'[2]BOI#8'!$P159</f>
        <v>5417</v>
      </c>
      <c r="AS50" s="46"/>
      <c r="AT50" s="47">
        <f t="shared" si="18"/>
        <v>5417</v>
      </c>
      <c r="AU50" s="46">
        <f>'[2]BOI#8'!$Q159</f>
        <v>5417</v>
      </c>
      <c r="AV50" s="46"/>
      <c r="AW50" s="47">
        <f t="shared" si="19"/>
        <v>5417</v>
      </c>
      <c r="AX50" s="46">
        <f>'[2]BOI#8'!$R159</f>
        <v>5416</v>
      </c>
      <c r="AY50" s="46"/>
      <c r="AZ50" s="50">
        <f t="shared" si="20"/>
        <v>5416</v>
      </c>
      <c r="BA50" s="190">
        <f t="shared" ref="BA50:BB52" si="45">+AR50+AU50+AX50</f>
        <v>16250</v>
      </c>
      <c r="BB50" s="200">
        <f t="shared" si="45"/>
        <v>0</v>
      </c>
      <c r="BC50" s="222">
        <f t="shared" si="22"/>
        <v>16250</v>
      </c>
      <c r="BD50" s="204">
        <f t="shared" si="23"/>
        <v>32500</v>
      </c>
      <c r="BE50" s="217">
        <f t="shared" si="24"/>
        <v>0</v>
      </c>
      <c r="BF50" s="225">
        <f t="shared" si="25"/>
        <v>32500</v>
      </c>
      <c r="BG50" s="204">
        <f t="shared" ref="BG50:BH52" si="46">+AC50+BD50</f>
        <v>65000</v>
      </c>
      <c r="BH50" s="133">
        <f t="shared" si="46"/>
        <v>21668</v>
      </c>
      <c r="BI50" s="311">
        <f t="shared" si="27"/>
        <v>43332</v>
      </c>
      <c r="BJ50" s="290"/>
      <c r="BK50" s="45">
        <f>VLOOKUP($B50,Test!$A$69:$I$122,6,0)</f>
        <v>0</v>
      </c>
    </row>
    <row r="51" spans="1:63" s="34" customFormat="1" ht="30" customHeight="1">
      <c r="A51" s="340">
        <f t="shared" si="40"/>
        <v>45</v>
      </c>
      <c r="B51" s="342">
        <v>51698</v>
      </c>
      <c r="C51" s="343" t="s">
        <v>253</v>
      </c>
      <c r="D51" s="338"/>
      <c r="E51" s="46">
        <f>'[2]BOI#8'!$D160</f>
        <v>0</v>
      </c>
      <c r="F51" s="46"/>
      <c r="G51" s="47">
        <f t="shared" ref="G51" si="47">E51-F51</f>
        <v>0</v>
      </c>
      <c r="H51" s="46">
        <f>'[2]BOI#8'!$E160</f>
        <v>0</v>
      </c>
      <c r="I51" s="46"/>
      <c r="J51" s="47">
        <f t="shared" ref="J51" si="48">H51-I51</f>
        <v>0</v>
      </c>
      <c r="K51" s="46">
        <f>'[2]BOI#8'!$F160</f>
        <v>0</v>
      </c>
      <c r="L51" s="46"/>
      <c r="M51" s="48">
        <f t="shared" ref="M51" si="49">K51-L51</f>
        <v>0</v>
      </c>
      <c r="N51" s="190">
        <f t="shared" ref="N51" si="50">+E51+H51+K51</f>
        <v>0</v>
      </c>
      <c r="O51" s="129">
        <f t="shared" ref="O51" si="51">+F51+I51+L51</f>
        <v>0</v>
      </c>
      <c r="P51" s="61">
        <f t="shared" ref="P51" si="52">+N51-O51</f>
        <v>0</v>
      </c>
      <c r="Q51" s="46">
        <f>'[2]BOI#8'!$H160</f>
        <v>0</v>
      </c>
      <c r="R51" s="46"/>
      <c r="S51" s="47">
        <f t="shared" ref="S51" si="53">Q51-R51</f>
        <v>0</v>
      </c>
      <c r="T51" s="46">
        <f>'[2]BOI#8'!$I160</f>
        <v>0</v>
      </c>
      <c r="U51" s="46"/>
      <c r="V51" s="47">
        <f t="shared" ref="V51" si="54">T51-U51</f>
        <v>0</v>
      </c>
      <c r="W51" s="46">
        <f>'[2]BOI#8'!$J160</f>
        <v>0</v>
      </c>
      <c r="X51" s="46"/>
      <c r="Y51" s="48">
        <f t="shared" ref="Y51" si="55">W51-X51</f>
        <v>0</v>
      </c>
      <c r="Z51" s="190">
        <f t="shared" ref="Z51" si="56">+Q51+T51+W51</f>
        <v>0</v>
      </c>
      <c r="AA51" s="200">
        <f t="shared" ref="AA51" si="57">+R51+U51+X51</f>
        <v>0</v>
      </c>
      <c r="AB51" s="61">
        <f t="shared" ref="AB51" si="58">+Z51-AA51</f>
        <v>0</v>
      </c>
      <c r="AC51" s="204">
        <f t="shared" ref="AC51" si="59">+E51+H51+K51+Q51+T51+W51</f>
        <v>0</v>
      </c>
      <c r="AD51" s="133">
        <f t="shared" ref="AD51" si="60">+F51+I51+L51+R51+U51+X51</f>
        <v>0</v>
      </c>
      <c r="AE51" s="311">
        <f t="shared" ref="AE51" si="61">+AC51-AD51</f>
        <v>0</v>
      </c>
      <c r="AF51" s="297">
        <f>'[2]BOI#8'!$L160</f>
        <v>0</v>
      </c>
      <c r="AG51" s="46"/>
      <c r="AH51" s="50">
        <f t="shared" ref="AH51" si="62">AF51-AG51</f>
        <v>0</v>
      </c>
      <c r="AI51" s="46">
        <f>'[2]BOI#8'!$M160</f>
        <v>0</v>
      </c>
      <c r="AJ51" s="46"/>
      <c r="AK51" s="50">
        <f t="shared" ref="AK51" si="63">AI51-AJ51</f>
        <v>0</v>
      </c>
      <c r="AL51" s="46">
        <f>'[2]BOI#8'!$N160</f>
        <v>0</v>
      </c>
      <c r="AM51" s="46"/>
      <c r="AN51" s="48">
        <f t="shared" ref="AN51" si="64">AL51-AM51</f>
        <v>0</v>
      </c>
      <c r="AO51" s="190">
        <f t="shared" ref="AO51" si="65">+AF51+AI51+AL51</f>
        <v>0</v>
      </c>
      <c r="AP51" s="129">
        <f t="shared" ref="AP51" si="66">+AG51+AJ51+AM51</f>
        <v>0</v>
      </c>
      <c r="AQ51" s="61">
        <f t="shared" ref="AQ51" si="67">AO51-AP51</f>
        <v>0</v>
      </c>
      <c r="AR51" s="46">
        <f>'[2]BOI#8'!$P160</f>
        <v>0</v>
      </c>
      <c r="AS51" s="46"/>
      <c r="AT51" s="47">
        <f t="shared" ref="AT51" si="68">AR51-AS51</f>
        <v>0</v>
      </c>
      <c r="AU51" s="46">
        <f>'[2]BOI#8'!$Q160</f>
        <v>0</v>
      </c>
      <c r="AV51" s="46"/>
      <c r="AW51" s="47">
        <f t="shared" ref="AW51" si="69">AU51-AV51</f>
        <v>0</v>
      </c>
      <c r="AX51" s="46">
        <f>'[2]BOI#8'!$R160</f>
        <v>0</v>
      </c>
      <c r="AY51" s="46"/>
      <c r="AZ51" s="50">
        <f t="shared" ref="AZ51" si="70">AX51-AY51</f>
        <v>0</v>
      </c>
      <c r="BA51" s="190">
        <f t="shared" ref="BA51" si="71">+AR51+AU51+AX51</f>
        <v>0</v>
      </c>
      <c r="BB51" s="200">
        <f t="shared" ref="BB51" si="72">+AS51+AV51+AY51</f>
        <v>0</v>
      </c>
      <c r="BC51" s="222">
        <f t="shared" ref="BC51" si="73">BA51-BB51</f>
        <v>0</v>
      </c>
      <c r="BD51" s="204">
        <f t="shared" ref="BD51" si="74">AF51+AI51+AL51+AR51+AU51+AX51</f>
        <v>0</v>
      </c>
      <c r="BE51" s="217">
        <f t="shared" ref="BE51" si="75">+AG51+AJ51+AM51+AS51+AV51+AY51</f>
        <v>0</v>
      </c>
      <c r="BF51" s="225">
        <f t="shared" ref="BF51" si="76">BD51-BE51</f>
        <v>0</v>
      </c>
      <c r="BG51" s="204">
        <f t="shared" ref="BG51" si="77">+AC51+BD51</f>
        <v>0</v>
      </c>
      <c r="BH51" s="133">
        <f t="shared" ref="BH51" si="78">+AD51+BE51</f>
        <v>0</v>
      </c>
      <c r="BI51" s="311">
        <f t="shared" ref="BI51" si="79">BG51-BH51</f>
        <v>0</v>
      </c>
      <c r="BJ51" s="290"/>
      <c r="BK51" s="45"/>
    </row>
    <row r="52" spans="1:63" s="34" customFormat="1" ht="30" customHeight="1" thickBot="1">
      <c r="A52" s="341">
        <f t="shared" si="40"/>
        <v>46</v>
      </c>
      <c r="B52" s="313">
        <v>51708</v>
      </c>
      <c r="C52" s="282" t="s">
        <v>239</v>
      </c>
      <c r="D52" s="314" t="s">
        <v>241</v>
      </c>
      <c r="E52" s="51">
        <f>'[2]BOI#8'!$D161</f>
        <v>0</v>
      </c>
      <c r="F52" s="51"/>
      <c r="G52" s="52">
        <f t="shared" si="28"/>
        <v>0</v>
      </c>
      <c r="H52" s="51">
        <f>'[2]BOI#8'!$E161</f>
        <v>0</v>
      </c>
      <c r="I52" s="51"/>
      <c r="J52" s="52">
        <f t="shared" si="29"/>
        <v>0</v>
      </c>
      <c r="K52" s="51">
        <f>'[2]BOI#8'!$F161</f>
        <v>0</v>
      </c>
      <c r="L52" s="51"/>
      <c r="M52" s="53">
        <f t="shared" si="30"/>
        <v>0</v>
      </c>
      <c r="N52" s="191">
        <f t="shared" si="41"/>
        <v>0</v>
      </c>
      <c r="O52" s="130">
        <f t="shared" si="41"/>
        <v>0</v>
      </c>
      <c r="P52" s="62">
        <f t="shared" si="32"/>
        <v>0</v>
      </c>
      <c r="Q52" s="51">
        <f>'[2]BOI#8'!$H161</f>
        <v>0</v>
      </c>
      <c r="R52" s="51"/>
      <c r="S52" s="52">
        <f t="shared" si="33"/>
        <v>0</v>
      </c>
      <c r="T52" s="51">
        <f>'[2]BOI#8'!$I161</f>
        <v>0</v>
      </c>
      <c r="U52" s="51"/>
      <c r="V52" s="52">
        <f t="shared" si="34"/>
        <v>0</v>
      </c>
      <c r="W52" s="51">
        <f>'[2]BOI#8'!$J161</f>
        <v>0</v>
      </c>
      <c r="X52" s="51"/>
      <c r="Y52" s="53">
        <f t="shared" si="35"/>
        <v>0</v>
      </c>
      <c r="Z52" s="191">
        <f t="shared" si="42"/>
        <v>0</v>
      </c>
      <c r="AA52" s="201">
        <f t="shared" si="42"/>
        <v>0</v>
      </c>
      <c r="AB52" s="62">
        <f t="shared" si="37"/>
        <v>0</v>
      </c>
      <c r="AC52" s="315">
        <f t="shared" si="43"/>
        <v>0</v>
      </c>
      <c r="AD52" s="228">
        <f t="shared" si="43"/>
        <v>0</v>
      </c>
      <c r="AE52" s="317">
        <f t="shared" si="39"/>
        <v>0</v>
      </c>
      <c r="AF52" s="298">
        <f>'[2]BOI#8'!$L161</f>
        <v>0</v>
      </c>
      <c r="AG52" s="51"/>
      <c r="AH52" s="54">
        <f t="shared" si="13"/>
        <v>0</v>
      </c>
      <c r="AI52" s="51">
        <f>'[2]BOI#8'!$M161</f>
        <v>0</v>
      </c>
      <c r="AJ52" s="51"/>
      <c r="AK52" s="54">
        <f t="shared" si="14"/>
        <v>0</v>
      </c>
      <c r="AL52" s="51">
        <f>'[2]BOI#8'!$N161</f>
        <v>0</v>
      </c>
      <c r="AM52" s="51"/>
      <c r="AN52" s="53">
        <f t="shared" si="15"/>
        <v>0</v>
      </c>
      <c r="AO52" s="191">
        <f t="shared" si="44"/>
        <v>0</v>
      </c>
      <c r="AP52" s="130">
        <f t="shared" si="44"/>
        <v>0</v>
      </c>
      <c r="AQ52" s="62">
        <f t="shared" si="17"/>
        <v>0</v>
      </c>
      <c r="AR52" s="51">
        <f>'[2]BOI#8'!$P161</f>
        <v>0</v>
      </c>
      <c r="AS52" s="51"/>
      <c r="AT52" s="52">
        <f t="shared" si="18"/>
        <v>0</v>
      </c>
      <c r="AU52" s="51">
        <f>'[2]BOI#8'!$Q161</f>
        <v>0</v>
      </c>
      <c r="AV52" s="51"/>
      <c r="AW52" s="52">
        <f t="shared" si="19"/>
        <v>0</v>
      </c>
      <c r="AX52" s="51">
        <f>'[2]BOI#8'!$R161</f>
        <v>0</v>
      </c>
      <c r="AY52" s="51"/>
      <c r="AZ52" s="54">
        <f t="shared" si="20"/>
        <v>0</v>
      </c>
      <c r="BA52" s="191">
        <f t="shared" si="45"/>
        <v>0</v>
      </c>
      <c r="BB52" s="201">
        <f t="shared" si="45"/>
        <v>0</v>
      </c>
      <c r="BC52" s="223">
        <f t="shared" si="22"/>
        <v>0</v>
      </c>
      <c r="BD52" s="315">
        <f t="shared" si="23"/>
        <v>0</v>
      </c>
      <c r="BE52" s="316">
        <f t="shared" si="24"/>
        <v>0</v>
      </c>
      <c r="BF52" s="227">
        <f t="shared" si="25"/>
        <v>0</v>
      </c>
      <c r="BG52" s="315">
        <f t="shared" si="46"/>
        <v>0</v>
      </c>
      <c r="BH52" s="228">
        <f t="shared" si="46"/>
        <v>0</v>
      </c>
      <c r="BI52" s="317">
        <f t="shared" si="27"/>
        <v>0</v>
      </c>
      <c r="BJ52" s="290"/>
      <c r="BK52" s="45">
        <f>VLOOKUP($B52,Test!$A$69:$I$122,6,0)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80">SUM(E7:E52)</f>
        <v>1993732.3946315791</v>
      </c>
      <c r="F53" s="215">
        <f t="shared" si="80"/>
        <v>2501484.7000000002</v>
      </c>
      <c r="G53" s="41">
        <f t="shared" si="80"/>
        <v>-507752.30536842102</v>
      </c>
      <c r="H53" s="40">
        <f t="shared" si="80"/>
        <v>2683205.302908971</v>
      </c>
      <c r="I53" s="40">
        <f t="shared" si="80"/>
        <v>3311595.8799999994</v>
      </c>
      <c r="J53" s="42">
        <f t="shared" si="80"/>
        <v>-628390.57709102903</v>
      </c>
      <c r="K53" s="40">
        <f t="shared" si="80"/>
        <v>2846133.1848630556</v>
      </c>
      <c r="L53" s="40">
        <f t="shared" si="80"/>
        <v>2846857.2600000002</v>
      </c>
      <c r="M53" s="43">
        <f t="shared" si="80"/>
        <v>-724.07513694463523</v>
      </c>
      <c r="N53" s="192">
        <f t="shared" si="80"/>
        <v>7523070.8824036047</v>
      </c>
      <c r="O53" s="131">
        <f t="shared" si="80"/>
        <v>8659937.8399999999</v>
      </c>
      <c r="P53" s="64">
        <f t="shared" si="80"/>
        <v>-1136866.9575963945</v>
      </c>
      <c r="Q53" s="299">
        <f t="shared" si="80"/>
        <v>2908859.5178331258</v>
      </c>
      <c r="R53" s="40">
        <f t="shared" si="80"/>
        <v>2954838.11</v>
      </c>
      <c r="S53" s="41">
        <f t="shared" si="80"/>
        <v>-45978.592166874267</v>
      </c>
      <c r="T53" s="40">
        <f t="shared" si="80"/>
        <v>2801935.8158150068</v>
      </c>
      <c r="U53" s="40">
        <f t="shared" si="80"/>
        <v>0</v>
      </c>
      <c r="V53" s="42">
        <f t="shared" si="80"/>
        <v>2801935.8158150068</v>
      </c>
      <c r="W53" s="40">
        <f t="shared" si="80"/>
        <v>2090481.1635435631</v>
      </c>
      <c r="X53" s="40">
        <f t="shared" si="80"/>
        <v>0</v>
      </c>
      <c r="Y53" s="43">
        <f t="shared" si="80"/>
        <v>2090481.1635435631</v>
      </c>
      <c r="Z53" s="192">
        <f t="shared" si="80"/>
        <v>7801276.4971916955</v>
      </c>
      <c r="AA53" s="202">
        <f t="shared" si="80"/>
        <v>2954838.11</v>
      </c>
      <c r="AB53" s="64">
        <f t="shared" si="80"/>
        <v>4846438.3871916952</v>
      </c>
      <c r="AC53" s="205">
        <f t="shared" si="80"/>
        <v>15324347.379595302</v>
      </c>
      <c r="AD53" s="134">
        <f t="shared" si="80"/>
        <v>11614775.949999999</v>
      </c>
      <c r="AE53" s="331">
        <f t="shared" si="80"/>
        <v>3709571.4295953</v>
      </c>
      <c r="AF53" s="299">
        <f t="shared" si="80"/>
        <v>3755109.9320244957</v>
      </c>
      <c r="AG53" s="40">
        <f t="shared" si="80"/>
        <v>0</v>
      </c>
      <c r="AH53" s="215">
        <f t="shared" si="80"/>
        <v>3755109.9320244957</v>
      </c>
      <c r="AI53" s="40">
        <f t="shared" si="80"/>
        <v>3245633.8483808893</v>
      </c>
      <c r="AJ53" s="40">
        <f t="shared" si="80"/>
        <v>0</v>
      </c>
      <c r="AK53" s="215">
        <f t="shared" ref="AK53:BI53" si="81">SUM(AK7:AK52)</f>
        <v>3245633.8483808893</v>
      </c>
      <c r="AL53" s="40">
        <f t="shared" si="81"/>
        <v>2633302.8601621622</v>
      </c>
      <c r="AM53" s="40">
        <f t="shared" si="81"/>
        <v>0</v>
      </c>
      <c r="AN53" s="43">
        <f t="shared" si="81"/>
        <v>2633302.8601621622</v>
      </c>
      <c r="AO53" s="192">
        <f t="shared" si="81"/>
        <v>9634046.6405675486</v>
      </c>
      <c r="AP53" s="131">
        <f t="shared" si="81"/>
        <v>0</v>
      </c>
      <c r="AQ53" s="308">
        <f t="shared" si="81"/>
        <v>9634046.6405675486</v>
      </c>
      <c r="AR53" s="299">
        <f t="shared" si="81"/>
        <v>3379034.0294429888</v>
      </c>
      <c r="AS53" s="40">
        <f t="shared" si="81"/>
        <v>0</v>
      </c>
      <c r="AT53" s="42">
        <f t="shared" si="81"/>
        <v>3379034.0294429888</v>
      </c>
      <c r="AU53" s="40">
        <f t="shared" si="81"/>
        <v>3231367.0549594043</v>
      </c>
      <c r="AV53" s="40">
        <f t="shared" si="81"/>
        <v>0</v>
      </c>
      <c r="AW53" s="42">
        <f t="shared" si="81"/>
        <v>3231367.0549594043</v>
      </c>
      <c r="AX53" s="40">
        <f t="shared" si="81"/>
        <v>3267041.7280469895</v>
      </c>
      <c r="AY53" s="40">
        <f t="shared" si="81"/>
        <v>0</v>
      </c>
      <c r="AZ53" s="41">
        <f t="shared" si="81"/>
        <v>3267041.7280469895</v>
      </c>
      <c r="BA53" s="192">
        <f t="shared" si="81"/>
        <v>9877442.8124493826</v>
      </c>
      <c r="BB53" s="202">
        <f t="shared" si="81"/>
        <v>0</v>
      </c>
      <c r="BC53" s="224">
        <f t="shared" si="81"/>
        <v>9877442.8124493826</v>
      </c>
      <c r="BD53" s="205">
        <f t="shared" si="81"/>
        <v>19511489.453016929</v>
      </c>
      <c r="BE53" s="218">
        <f t="shared" si="81"/>
        <v>0</v>
      </c>
      <c r="BF53" s="226">
        <f t="shared" si="81"/>
        <v>19511489.453016929</v>
      </c>
      <c r="BG53" s="205">
        <f t="shared" si="81"/>
        <v>34835836.832612231</v>
      </c>
      <c r="BH53" s="134">
        <f t="shared" si="81"/>
        <v>11614775.949999999</v>
      </c>
      <c r="BI53" s="226">
        <f t="shared" si="81"/>
        <v>23221060.882612236</v>
      </c>
      <c r="BJ53" s="288"/>
      <c r="BK53" s="278">
        <f>SUM(BK7:BK52)</f>
        <v>2004810.1700000002</v>
      </c>
    </row>
    <row r="54" spans="1:63" ht="33" customHeight="1"/>
    <row r="55" spans="1:63" ht="33" customHeight="1">
      <c r="F55" s="304">
        <f>ROUND(F53-Test!$D$125,2)</f>
        <v>-62644.04</v>
      </c>
    </row>
    <row r="56" spans="1:63" ht="33" customHeight="1"/>
    <row r="57" spans="1:63" ht="33" customHeight="1"/>
  </sheetData>
  <mergeCells count="13">
    <mergeCell ref="A53:C53"/>
    <mergeCell ref="AO4:AQ4"/>
    <mergeCell ref="AR4:AZ4"/>
    <mergeCell ref="N5:P5"/>
    <mergeCell ref="Z5:AB5"/>
    <mergeCell ref="AC5:AE5"/>
    <mergeCell ref="AO5:AQ5"/>
    <mergeCell ref="E4:M4"/>
    <mergeCell ref="N4:P4"/>
    <mergeCell ref="Q4:Y4"/>
    <mergeCell ref="Z4:AB4"/>
    <mergeCell ref="AC4:AE4"/>
    <mergeCell ref="AF4:AN4"/>
  </mergeCells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6"/>
  <sheetViews>
    <sheetView showGridLines="0" zoomScale="70" zoomScaleNormal="70" workbookViewId="0">
      <pane xSplit="4" ySplit="6" topLeftCell="E43" activePane="bottomRight" state="frozen"/>
      <selection activeCell="F54" sqref="F54"/>
      <selection pane="topRight" activeCell="F54" sqref="F54"/>
      <selection pane="bottomLeft" activeCell="F54" sqref="F54"/>
      <selection pane="bottomRight" activeCell="F54" sqref="F5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7109375" style="30" customWidth="1"/>
    <col min="63" max="63" width="21" style="233" hidden="1" customWidth="1"/>
    <col min="64" max="64" width="9.710937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3" s="68" customFormat="1" ht="39.950000000000003" customHeight="1" thickBot="1">
      <c r="A3" s="32" t="s">
        <v>234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  <c r="BK3" s="2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97"/>
      <c r="AF4" s="377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7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95"/>
      <c r="AR5" s="194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RCM'!$D8</f>
        <v>0</v>
      </c>
      <c r="F7" s="46"/>
      <c r="G7" s="47">
        <f t="shared" ref="G7:G51" si="13">+E7-F7</f>
        <v>0</v>
      </c>
      <c r="H7" s="46">
        <f>'[2]DDS RCM'!$E8</f>
        <v>0</v>
      </c>
      <c r="I7" s="46"/>
      <c r="J7" s="47">
        <f t="shared" ref="J7:J51" si="14">+H7-I7</f>
        <v>0</v>
      </c>
      <c r="K7" s="46">
        <f>'[2]DDS RCM'!$F8</f>
        <v>0</v>
      </c>
      <c r="L7" s="46"/>
      <c r="M7" s="48">
        <f t="shared" ref="M7:M51" si="15">+K7-L7</f>
        <v>0</v>
      </c>
      <c r="N7" s="190">
        <f t="shared" ref="N7:O49" si="16">+E7+H7+K7</f>
        <v>0</v>
      </c>
      <c r="O7" s="129">
        <f t="shared" si="16"/>
        <v>0</v>
      </c>
      <c r="P7" s="61">
        <f t="shared" ref="P7:P51" si="17">+N7-O7</f>
        <v>0</v>
      </c>
      <c r="Q7" s="46">
        <f>'[2]DDS RCM'!$H8</f>
        <v>0</v>
      </c>
      <c r="R7" s="46"/>
      <c r="S7" s="47">
        <f t="shared" ref="S7:S51" si="18">+Q7-R7</f>
        <v>0</v>
      </c>
      <c r="T7" s="46">
        <f>'[2]DDS RCM'!$I8</f>
        <v>0</v>
      </c>
      <c r="U7" s="46"/>
      <c r="V7" s="47">
        <f t="shared" ref="V7:V51" si="19">+T7-U7</f>
        <v>0</v>
      </c>
      <c r="W7" s="46">
        <f>'[2]DDS RCM'!$J8</f>
        <v>0</v>
      </c>
      <c r="X7" s="46"/>
      <c r="Y7" s="48">
        <f t="shared" ref="Y7:Y51" si="20">+W7-X7</f>
        <v>0</v>
      </c>
      <c r="Z7" s="190">
        <f t="shared" ref="Z7:AA49" si="21">+Q7+T7+W7</f>
        <v>0</v>
      </c>
      <c r="AA7" s="200">
        <f t="shared" si="21"/>
        <v>0</v>
      </c>
      <c r="AB7" s="61">
        <f t="shared" ref="AB7:AB51" si="22">+Z7-AA7</f>
        <v>0</v>
      </c>
      <c r="AC7" s="204">
        <f t="shared" ref="AC7:AD49" si="23">+E7+H7+K7+Q7+T7+W7</f>
        <v>0</v>
      </c>
      <c r="AD7" s="133">
        <f t="shared" si="23"/>
        <v>0</v>
      </c>
      <c r="AE7" s="311">
        <f t="shared" ref="AE7:AE51" si="24">+AC7-AD7</f>
        <v>0</v>
      </c>
      <c r="AF7" s="297">
        <f>'[2]DDS RCM'!$L8</f>
        <v>0</v>
      </c>
      <c r="AG7" s="46"/>
      <c r="AH7" s="50">
        <f t="shared" ref="AH7:AH51" si="25">AF7-AG7</f>
        <v>0</v>
      </c>
      <c r="AI7" s="46">
        <f>'[2]DDS RCM'!$M8</f>
        <v>0</v>
      </c>
      <c r="AJ7" s="46"/>
      <c r="AK7" s="50">
        <f t="shared" ref="AK7:AK51" si="26">AI7-AJ7</f>
        <v>0</v>
      </c>
      <c r="AL7" s="46">
        <f>'[2]DDS RCM'!$N8</f>
        <v>0</v>
      </c>
      <c r="AM7" s="46"/>
      <c r="AN7" s="48">
        <f t="shared" ref="AN7:AN51" si="27">AL7-AM7</f>
        <v>0</v>
      </c>
      <c r="AO7" s="190">
        <f t="shared" ref="AO7:AP49" si="28">+AF7+AI7+AL7</f>
        <v>0</v>
      </c>
      <c r="AP7" s="129">
        <f t="shared" si="28"/>
        <v>0</v>
      </c>
      <c r="AQ7" s="61">
        <f t="shared" ref="AQ7:AQ51" si="29">AO7-AP7</f>
        <v>0</v>
      </c>
      <c r="AR7" s="297">
        <f>'[2]DDS RCM'!$P8</f>
        <v>0</v>
      </c>
      <c r="AS7" s="46"/>
      <c r="AT7" s="47">
        <f t="shared" ref="AT7:AT51" si="30">AR7-AS7</f>
        <v>0</v>
      </c>
      <c r="AU7" s="46">
        <f>'[2]DDS RCM'!$Q8</f>
        <v>0</v>
      </c>
      <c r="AV7" s="46"/>
      <c r="AW7" s="47">
        <f t="shared" ref="AW7:AW51" si="31">AU7-AV7</f>
        <v>0</v>
      </c>
      <c r="AX7" s="46">
        <f>'[2]DDS RCM'!$R8</f>
        <v>0</v>
      </c>
      <c r="AY7" s="46"/>
      <c r="AZ7" s="50">
        <f t="shared" ref="AZ7:AZ51" si="32">AX7-AY7</f>
        <v>0</v>
      </c>
      <c r="BA7" s="190">
        <f t="shared" ref="BA7:BA49" si="33">+AR7+AU7+AX7</f>
        <v>0</v>
      </c>
      <c r="BB7" s="200">
        <f t="shared" ref="BB7:BB49" si="34">+AS7+AV7+AY7</f>
        <v>0</v>
      </c>
      <c r="BC7" s="222">
        <f t="shared" ref="BC7:BC49" si="35">BA7-BB7</f>
        <v>0</v>
      </c>
      <c r="BD7" s="204">
        <f t="shared" ref="BD7:BD49" si="36">AF7+AI7+AL7+AR7+AU7+AX7</f>
        <v>0</v>
      </c>
      <c r="BE7" s="217">
        <f t="shared" ref="BE7:BE49" si="37">+AG7+AJ7+AM7+AS7+AV7+AY7</f>
        <v>0</v>
      </c>
      <c r="BF7" s="225">
        <f t="shared" ref="BF7:BF49" si="38">BD7-BE7</f>
        <v>0</v>
      </c>
      <c r="BG7" s="204">
        <f t="shared" ref="BG7:BG49" si="39">+AC7+BD7</f>
        <v>0</v>
      </c>
      <c r="BH7" s="133">
        <f t="shared" ref="BH7:BH49" si="40">+AD7+BE7</f>
        <v>0</v>
      </c>
      <c r="BI7" s="225">
        <f t="shared" ref="BI7:BI49" si="41">BG7-BH7</f>
        <v>0</v>
      </c>
      <c r="BJ7" s="290"/>
      <c r="BK7" s="45">
        <f>VLOOKUP($B7,Test!$A$5:$H$58,4,0)</f>
        <v>0</v>
      </c>
    </row>
    <row r="8" spans="1:63" s="34" customFormat="1" ht="30" customHeight="1">
      <c r="A8" s="31">
        <f t="shared" ref="A8:A51" si="42">A7+1</f>
        <v>2</v>
      </c>
      <c r="B8" s="87">
        <v>51202</v>
      </c>
      <c r="C8" s="281" t="s">
        <v>1</v>
      </c>
      <c r="D8" s="35" t="s">
        <v>42</v>
      </c>
      <c r="E8" s="46">
        <f>'[2]DDS RCM'!$D9</f>
        <v>0</v>
      </c>
      <c r="F8" s="46"/>
      <c r="G8" s="47">
        <f t="shared" si="13"/>
        <v>0</v>
      </c>
      <c r="H8" s="46">
        <f>'[2]DDS RCM'!$E9</f>
        <v>0</v>
      </c>
      <c r="I8" s="46"/>
      <c r="J8" s="47">
        <f t="shared" si="14"/>
        <v>0</v>
      </c>
      <c r="K8" s="46">
        <f>'[2]DDS RCM'!$F9</f>
        <v>0</v>
      </c>
      <c r="L8" s="46"/>
      <c r="M8" s="48">
        <f t="shared" si="15"/>
        <v>0</v>
      </c>
      <c r="N8" s="190">
        <f t="shared" si="16"/>
        <v>0</v>
      </c>
      <c r="O8" s="129">
        <f t="shared" si="16"/>
        <v>0</v>
      </c>
      <c r="P8" s="61">
        <f t="shared" si="17"/>
        <v>0</v>
      </c>
      <c r="Q8" s="46">
        <f>'[2]DDS RCM'!$H9</f>
        <v>0</v>
      </c>
      <c r="R8" s="46"/>
      <c r="S8" s="47">
        <f t="shared" si="18"/>
        <v>0</v>
      </c>
      <c r="T8" s="46">
        <f>'[2]DDS RCM'!$I9</f>
        <v>0</v>
      </c>
      <c r="U8" s="46"/>
      <c r="V8" s="47">
        <f t="shared" si="19"/>
        <v>0</v>
      </c>
      <c r="W8" s="46">
        <f>'[2]DDS RCM'!$J9</f>
        <v>0</v>
      </c>
      <c r="X8" s="46"/>
      <c r="Y8" s="48">
        <f t="shared" si="20"/>
        <v>0</v>
      </c>
      <c r="Z8" s="190">
        <f t="shared" si="21"/>
        <v>0</v>
      </c>
      <c r="AA8" s="200">
        <f t="shared" si="21"/>
        <v>0</v>
      </c>
      <c r="AB8" s="61">
        <f t="shared" si="22"/>
        <v>0</v>
      </c>
      <c r="AC8" s="204">
        <f t="shared" si="23"/>
        <v>0</v>
      </c>
      <c r="AD8" s="133">
        <f t="shared" si="23"/>
        <v>0</v>
      </c>
      <c r="AE8" s="311">
        <f t="shared" si="24"/>
        <v>0</v>
      </c>
      <c r="AF8" s="297">
        <f>'[2]DDS RCM'!$L9</f>
        <v>0</v>
      </c>
      <c r="AG8" s="46"/>
      <c r="AH8" s="50">
        <f t="shared" si="25"/>
        <v>0</v>
      </c>
      <c r="AI8" s="46">
        <f>'[2]DDS RCM'!$M9</f>
        <v>0</v>
      </c>
      <c r="AJ8" s="46"/>
      <c r="AK8" s="50">
        <f t="shared" si="26"/>
        <v>0</v>
      </c>
      <c r="AL8" s="46">
        <f>'[2]DDS RCM'!$N9</f>
        <v>0</v>
      </c>
      <c r="AM8" s="46"/>
      <c r="AN8" s="48">
        <f t="shared" si="27"/>
        <v>0</v>
      </c>
      <c r="AO8" s="190">
        <f t="shared" si="28"/>
        <v>0</v>
      </c>
      <c r="AP8" s="129">
        <f t="shared" si="28"/>
        <v>0</v>
      </c>
      <c r="AQ8" s="61">
        <f t="shared" si="29"/>
        <v>0</v>
      </c>
      <c r="AR8" s="297">
        <f>'[2]DDS RCM'!$P9</f>
        <v>0</v>
      </c>
      <c r="AS8" s="46"/>
      <c r="AT8" s="47">
        <f t="shared" si="30"/>
        <v>0</v>
      </c>
      <c r="AU8" s="46">
        <f>'[2]DDS RCM'!$Q9</f>
        <v>0</v>
      </c>
      <c r="AV8" s="46"/>
      <c r="AW8" s="47">
        <f t="shared" si="31"/>
        <v>0</v>
      </c>
      <c r="AX8" s="46">
        <f>'[2]DDS RCM'!$R9</f>
        <v>0</v>
      </c>
      <c r="AY8" s="46"/>
      <c r="AZ8" s="50">
        <f t="shared" si="32"/>
        <v>0</v>
      </c>
      <c r="BA8" s="190">
        <f t="shared" si="33"/>
        <v>0</v>
      </c>
      <c r="BB8" s="200">
        <f t="shared" si="34"/>
        <v>0</v>
      </c>
      <c r="BC8" s="222">
        <f t="shared" si="35"/>
        <v>0</v>
      </c>
      <c r="BD8" s="204">
        <f t="shared" si="36"/>
        <v>0</v>
      </c>
      <c r="BE8" s="217">
        <f t="shared" si="37"/>
        <v>0</v>
      </c>
      <c r="BF8" s="225">
        <f t="shared" si="38"/>
        <v>0</v>
      </c>
      <c r="BG8" s="204">
        <f t="shared" si="39"/>
        <v>0</v>
      </c>
      <c r="BH8" s="133">
        <f t="shared" si="40"/>
        <v>0</v>
      </c>
      <c r="BI8" s="225">
        <f t="shared" si="41"/>
        <v>0</v>
      </c>
      <c r="BJ8" s="290"/>
      <c r="BK8" s="45">
        <f>VLOOKUP($B8,Test!$A$5:$H$58,4,0)</f>
        <v>0</v>
      </c>
    </row>
    <row r="9" spans="1:63" s="34" customFormat="1" ht="30" customHeight="1">
      <c r="A9" s="31">
        <f t="shared" si="42"/>
        <v>3</v>
      </c>
      <c r="B9" s="87">
        <v>51203</v>
      </c>
      <c r="C9" s="281" t="s">
        <v>2</v>
      </c>
      <c r="D9" s="35" t="s">
        <v>43</v>
      </c>
      <c r="E9" s="46">
        <f>'[2]DDS RCM'!$D10</f>
        <v>0</v>
      </c>
      <c r="F9" s="46"/>
      <c r="G9" s="47">
        <f t="shared" si="13"/>
        <v>0</v>
      </c>
      <c r="H9" s="46">
        <f>'[2]DDS RCM'!$E10</f>
        <v>0</v>
      </c>
      <c r="I9" s="46"/>
      <c r="J9" s="47">
        <f t="shared" si="14"/>
        <v>0</v>
      </c>
      <c r="K9" s="46">
        <f>'[2]DDS RCM'!$F10</f>
        <v>0</v>
      </c>
      <c r="L9" s="46"/>
      <c r="M9" s="48">
        <f t="shared" si="15"/>
        <v>0</v>
      </c>
      <c r="N9" s="190">
        <f t="shared" si="16"/>
        <v>0</v>
      </c>
      <c r="O9" s="129">
        <f t="shared" si="16"/>
        <v>0</v>
      </c>
      <c r="P9" s="61">
        <f t="shared" si="17"/>
        <v>0</v>
      </c>
      <c r="Q9" s="46">
        <f>'[2]DDS RCM'!$H10</f>
        <v>0</v>
      </c>
      <c r="R9" s="46"/>
      <c r="S9" s="47">
        <f t="shared" si="18"/>
        <v>0</v>
      </c>
      <c r="T9" s="46">
        <f>'[2]DDS RCM'!$I10</f>
        <v>0</v>
      </c>
      <c r="U9" s="46"/>
      <c r="V9" s="47">
        <f t="shared" si="19"/>
        <v>0</v>
      </c>
      <c r="W9" s="46">
        <f>'[2]DDS RCM'!$J10</f>
        <v>0</v>
      </c>
      <c r="X9" s="46"/>
      <c r="Y9" s="48">
        <f t="shared" si="20"/>
        <v>0</v>
      </c>
      <c r="Z9" s="190">
        <f t="shared" si="21"/>
        <v>0</v>
      </c>
      <c r="AA9" s="200">
        <f t="shared" si="21"/>
        <v>0</v>
      </c>
      <c r="AB9" s="61">
        <f t="shared" si="22"/>
        <v>0</v>
      </c>
      <c r="AC9" s="204">
        <f t="shared" si="23"/>
        <v>0</v>
      </c>
      <c r="AD9" s="133">
        <f t="shared" si="23"/>
        <v>0</v>
      </c>
      <c r="AE9" s="311">
        <f t="shared" si="24"/>
        <v>0</v>
      </c>
      <c r="AF9" s="297">
        <f>'[2]DDS RCM'!$L10</f>
        <v>0</v>
      </c>
      <c r="AG9" s="46"/>
      <c r="AH9" s="50">
        <f t="shared" si="25"/>
        <v>0</v>
      </c>
      <c r="AI9" s="46">
        <f>'[2]DDS RCM'!$M10</f>
        <v>0</v>
      </c>
      <c r="AJ9" s="46"/>
      <c r="AK9" s="50">
        <f t="shared" si="26"/>
        <v>0</v>
      </c>
      <c r="AL9" s="46">
        <f>'[2]DDS RCM'!$N10</f>
        <v>0</v>
      </c>
      <c r="AM9" s="46"/>
      <c r="AN9" s="48">
        <f t="shared" si="27"/>
        <v>0</v>
      </c>
      <c r="AO9" s="190">
        <f t="shared" si="28"/>
        <v>0</v>
      </c>
      <c r="AP9" s="129">
        <f t="shared" si="28"/>
        <v>0</v>
      </c>
      <c r="AQ9" s="61">
        <f t="shared" si="29"/>
        <v>0</v>
      </c>
      <c r="AR9" s="297">
        <f>'[2]DDS RCM'!$P10</f>
        <v>0</v>
      </c>
      <c r="AS9" s="46"/>
      <c r="AT9" s="47">
        <f t="shared" si="30"/>
        <v>0</v>
      </c>
      <c r="AU9" s="46">
        <f>'[2]DDS RCM'!$Q10</f>
        <v>0</v>
      </c>
      <c r="AV9" s="46"/>
      <c r="AW9" s="47">
        <f t="shared" si="31"/>
        <v>0</v>
      </c>
      <c r="AX9" s="46">
        <f>'[2]DDS RCM'!$R10</f>
        <v>0</v>
      </c>
      <c r="AY9" s="46"/>
      <c r="AZ9" s="50">
        <f t="shared" si="32"/>
        <v>0</v>
      </c>
      <c r="BA9" s="190">
        <f t="shared" si="33"/>
        <v>0</v>
      </c>
      <c r="BB9" s="200">
        <f t="shared" si="34"/>
        <v>0</v>
      </c>
      <c r="BC9" s="222">
        <f t="shared" si="35"/>
        <v>0</v>
      </c>
      <c r="BD9" s="204">
        <f t="shared" si="36"/>
        <v>0</v>
      </c>
      <c r="BE9" s="217">
        <f t="shared" si="37"/>
        <v>0</v>
      </c>
      <c r="BF9" s="225">
        <f t="shared" si="38"/>
        <v>0</v>
      </c>
      <c r="BG9" s="204">
        <f t="shared" si="39"/>
        <v>0</v>
      </c>
      <c r="BH9" s="133">
        <f t="shared" si="40"/>
        <v>0</v>
      </c>
      <c r="BI9" s="225">
        <f t="shared" si="41"/>
        <v>0</v>
      </c>
      <c r="BJ9" s="290"/>
      <c r="BK9" s="45">
        <f>VLOOKUP($B9,Test!$A$5:$H$58,4,0)</f>
        <v>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RCM'!$D11</f>
        <v>0</v>
      </c>
      <c r="F10" s="46"/>
      <c r="G10" s="47">
        <f t="shared" si="13"/>
        <v>0</v>
      </c>
      <c r="H10" s="46">
        <f>'[2]DDS RCM'!$E11</f>
        <v>0</v>
      </c>
      <c r="I10" s="46"/>
      <c r="J10" s="47">
        <f t="shared" si="14"/>
        <v>0</v>
      </c>
      <c r="K10" s="46">
        <f>'[2]DDS RCM'!$F11</f>
        <v>0</v>
      </c>
      <c r="L10" s="46"/>
      <c r="M10" s="48">
        <f t="shared" si="15"/>
        <v>0</v>
      </c>
      <c r="N10" s="190">
        <f t="shared" si="16"/>
        <v>0</v>
      </c>
      <c r="O10" s="129">
        <f t="shared" si="16"/>
        <v>0</v>
      </c>
      <c r="P10" s="61">
        <f t="shared" si="17"/>
        <v>0</v>
      </c>
      <c r="Q10" s="46">
        <f>'[2]DDS RCM'!$H11</f>
        <v>0</v>
      </c>
      <c r="R10" s="46"/>
      <c r="S10" s="47">
        <f t="shared" si="18"/>
        <v>0</v>
      </c>
      <c r="T10" s="46">
        <f>'[2]DDS RCM'!$I11</f>
        <v>0</v>
      </c>
      <c r="U10" s="46"/>
      <c r="V10" s="47">
        <f t="shared" si="19"/>
        <v>0</v>
      </c>
      <c r="W10" s="46">
        <f>'[2]DDS RCM'!$J11</f>
        <v>0</v>
      </c>
      <c r="X10" s="46"/>
      <c r="Y10" s="48">
        <f t="shared" si="20"/>
        <v>0</v>
      </c>
      <c r="Z10" s="190">
        <f t="shared" si="21"/>
        <v>0</v>
      </c>
      <c r="AA10" s="200">
        <f t="shared" si="21"/>
        <v>0</v>
      </c>
      <c r="AB10" s="61">
        <f t="shared" si="22"/>
        <v>0</v>
      </c>
      <c r="AC10" s="204">
        <f t="shared" si="23"/>
        <v>0</v>
      </c>
      <c r="AD10" s="133">
        <f t="shared" si="23"/>
        <v>0</v>
      </c>
      <c r="AE10" s="311">
        <f t="shared" si="24"/>
        <v>0</v>
      </c>
      <c r="AF10" s="297">
        <f>'[2]DDS RCM'!$L11</f>
        <v>0</v>
      </c>
      <c r="AG10" s="46"/>
      <c r="AH10" s="50">
        <f t="shared" si="25"/>
        <v>0</v>
      </c>
      <c r="AI10" s="46">
        <f>'[2]DDS RCM'!$M11</f>
        <v>0</v>
      </c>
      <c r="AJ10" s="46"/>
      <c r="AK10" s="50">
        <f t="shared" si="26"/>
        <v>0</v>
      </c>
      <c r="AL10" s="46">
        <f>'[2]DDS RCM'!$N11</f>
        <v>0</v>
      </c>
      <c r="AM10" s="46"/>
      <c r="AN10" s="48">
        <f t="shared" si="27"/>
        <v>0</v>
      </c>
      <c r="AO10" s="190">
        <f t="shared" si="28"/>
        <v>0</v>
      </c>
      <c r="AP10" s="129">
        <f t="shared" si="28"/>
        <v>0</v>
      </c>
      <c r="AQ10" s="61">
        <f t="shared" si="29"/>
        <v>0</v>
      </c>
      <c r="AR10" s="297">
        <f>'[2]DDS RCM'!$P11</f>
        <v>0</v>
      </c>
      <c r="AS10" s="46"/>
      <c r="AT10" s="47">
        <f t="shared" si="30"/>
        <v>0</v>
      </c>
      <c r="AU10" s="46">
        <f>'[2]DDS RCM'!$Q11</f>
        <v>0</v>
      </c>
      <c r="AV10" s="46"/>
      <c r="AW10" s="47">
        <f t="shared" si="31"/>
        <v>0</v>
      </c>
      <c r="AX10" s="46">
        <f>'[2]DDS RCM'!$R11</f>
        <v>0</v>
      </c>
      <c r="AY10" s="46"/>
      <c r="AZ10" s="50">
        <f t="shared" si="32"/>
        <v>0</v>
      </c>
      <c r="BA10" s="190">
        <f t="shared" si="33"/>
        <v>0</v>
      </c>
      <c r="BB10" s="200">
        <f t="shared" si="34"/>
        <v>0</v>
      </c>
      <c r="BC10" s="222">
        <f t="shared" si="35"/>
        <v>0</v>
      </c>
      <c r="BD10" s="204">
        <f t="shared" si="36"/>
        <v>0</v>
      </c>
      <c r="BE10" s="217">
        <f t="shared" si="37"/>
        <v>0</v>
      </c>
      <c r="BF10" s="225">
        <f t="shared" si="38"/>
        <v>0</v>
      </c>
      <c r="BG10" s="204">
        <f t="shared" si="39"/>
        <v>0</v>
      </c>
      <c r="BH10" s="133">
        <f t="shared" si="40"/>
        <v>0</v>
      </c>
      <c r="BI10" s="225">
        <f t="shared" si="41"/>
        <v>0</v>
      </c>
      <c r="BJ10" s="290"/>
      <c r="BK10" s="45">
        <f>VLOOKUP($B10,Test!$A$5:$H$58,4,0)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RCM'!$D12</f>
        <v>0</v>
      </c>
      <c r="F11" s="46"/>
      <c r="G11" s="47">
        <f t="shared" si="13"/>
        <v>0</v>
      </c>
      <c r="H11" s="46">
        <f>'[2]DDS RCM'!$E12</f>
        <v>0</v>
      </c>
      <c r="I11" s="46"/>
      <c r="J11" s="47">
        <f t="shared" si="14"/>
        <v>0</v>
      </c>
      <c r="K11" s="46">
        <f>'[2]DDS RCM'!$F12</f>
        <v>0</v>
      </c>
      <c r="L11" s="46"/>
      <c r="M11" s="48">
        <f t="shared" si="15"/>
        <v>0</v>
      </c>
      <c r="N11" s="190">
        <f t="shared" si="16"/>
        <v>0</v>
      </c>
      <c r="O11" s="129">
        <f t="shared" si="16"/>
        <v>0</v>
      </c>
      <c r="P11" s="61">
        <f t="shared" si="17"/>
        <v>0</v>
      </c>
      <c r="Q11" s="46">
        <f>'[2]DDS RCM'!$H12</f>
        <v>0</v>
      </c>
      <c r="R11" s="46"/>
      <c r="S11" s="47">
        <f t="shared" si="18"/>
        <v>0</v>
      </c>
      <c r="T11" s="46">
        <f>'[2]DDS RCM'!$I12</f>
        <v>0</v>
      </c>
      <c r="U11" s="46"/>
      <c r="V11" s="47">
        <f t="shared" si="19"/>
        <v>0</v>
      </c>
      <c r="W11" s="46">
        <f>'[2]DDS RCM'!$J12</f>
        <v>0</v>
      </c>
      <c r="X11" s="46"/>
      <c r="Y11" s="48">
        <f t="shared" si="20"/>
        <v>0</v>
      </c>
      <c r="Z11" s="190">
        <f t="shared" si="21"/>
        <v>0</v>
      </c>
      <c r="AA11" s="200">
        <f t="shared" si="21"/>
        <v>0</v>
      </c>
      <c r="AB11" s="61">
        <f t="shared" si="22"/>
        <v>0</v>
      </c>
      <c r="AC11" s="204">
        <f t="shared" si="23"/>
        <v>0</v>
      </c>
      <c r="AD11" s="133">
        <f t="shared" si="23"/>
        <v>0</v>
      </c>
      <c r="AE11" s="311">
        <f t="shared" si="24"/>
        <v>0</v>
      </c>
      <c r="AF11" s="297">
        <f>'[2]DDS RCM'!$L12</f>
        <v>0</v>
      </c>
      <c r="AG11" s="46"/>
      <c r="AH11" s="50">
        <f t="shared" si="25"/>
        <v>0</v>
      </c>
      <c r="AI11" s="46">
        <f>'[2]DDS RCM'!$M12</f>
        <v>0</v>
      </c>
      <c r="AJ11" s="46"/>
      <c r="AK11" s="50">
        <f t="shared" si="26"/>
        <v>0</v>
      </c>
      <c r="AL11" s="46">
        <f>'[2]DDS RCM'!$N12</f>
        <v>0</v>
      </c>
      <c r="AM11" s="46"/>
      <c r="AN11" s="48">
        <f t="shared" si="27"/>
        <v>0</v>
      </c>
      <c r="AO11" s="190">
        <f t="shared" si="28"/>
        <v>0</v>
      </c>
      <c r="AP11" s="129">
        <f t="shared" si="28"/>
        <v>0</v>
      </c>
      <c r="AQ11" s="61">
        <f t="shared" si="29"/>
        <v>0</v>
      </c>
      <c r="AR11" s="297">
        <f>'[2]DDS RCM'!$P12</f>
        <v>0</v>
      </c>
      <c r="AS11" s="46"/>
      <c r="AT11" s="47">
        <f t="shared" si="30"/>
        <v>0</v>
      </c>
      <c r="AU11" s="46">
        <f>'[2]DDS RCM'!$Q12</f>
        <v>0</v>
      </c>
      <c r="AV11" s="46"/>
      <c r="AW11" s="47">
        <f t="shared" si="31"/>
        <v>0</v>
      </c>
      <c r="AX11" s="46">
        <f>'[2]DDS RCM'!$R12</f>
        <v>0</v>
      </c>
      <c r="AY11" s="46"/>
      <c r="AZ11" s="50">
        <f t="shared" si="32"/>
        <v>0</v>
      </c>
      <c r="BA11" s="190">
        <f t="shared" si="33"/>
        <v>0</v>
      </c>
      <c r="BB11" s="200">
        <f t="shared" si="34"/>
        <v>0</v>
      </c>
      <c r="BC11" s="222">
        <f t="shared" si="35"/>
        <v>0</v>
      </c>
      <c r="BD11" s="204">
        <f t="shared" si="36"/>
        <v>0</v>
      </c>
      <c r="BE11" s="217">
        <f t="shared" si="37"/>
        <v>0</v>
      </c>
      <c r="BF11" s="225">
        <f t="shared" si="38"/>
        <v>0</v>
      </c>
      <c r="BG11" s="204">
        <f t="shared" si="39"/>
        <v>0</v>
      </c>
      <c r="BH11" s="133">
        <f t="shared" si="40"/>
        <v>0</v>
      </c>
      <c r="BI11" s="225">
        <f t="shared" si="41"/>
        <v>0</v>
      </c>
      <c r="BJ11" s="290"/>
      <c r="BK11" s="45">
        <f>VLOOKUP($B11,Test!$A$5:$H$58,4,0)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RCM'!$D13</f>
        <v>0</v>
      </c>
      <c r="F12" s="46"/>
      <c r="G12" s="47">
        <f t="shared" si="13"/>
        <v>0</v>
      </c>
      <c r="H12" s="46">
        <f>'[2]DDS RCM'!$E13</f>
        <v>0</v>
      </c>
      <c r="I12" s="46"/>
      <c r="J12" s="47">
        <f t="shared" si="14"/>
        <v>0</v>
      </c>
      <c r="K12" s="46">
        <f>'[2]DDS RCM'!$F13</f>
        <v>0</v>
      </c>
      <c r="L12" s="46"/>
      <c r="M12" s="48">
        <f t="shared" si="15"/>
        <v>0</v>
      </c>
      <c r="N12" s="190">
        <f t="shared" si="16"/>
        <v>0</v>
      </c>
      <c r="O12" s="129">
        <f t="shared" si="16"/>
        <v>0</v>
      </c>
      <c r="P12" s="61">
        <f t="shared" si="17"/>
        <v>0</v>
      </c>
      <c r="Q12" s="46">
        <f>'[2]DDS RCM'!$H13</f>
        <v>0</v>
      </c>
      <c r="R12" s="46"/>
      <c r="S12" s="47">
        <f t="shared" si="18"/>
        <v>0</v>
      </c>
      <c r="T12" s="46">
        <f>'[2]DDS RCM'!$I13</f>
        <v>0</v>
      </c>
      <c r="U12" s="46"/>
      <c r="V12" s="47">
        <f t="shared" si="19"/>
        <v>0</v>
      </c>
      <c r="W12" s="46">
        <f>'[2]DDS RCM'!$J13</f>
        <v>0</v>
      </c>
      <c r="X12" s="46"/>
      <c r="Y12" s="48">
        <f t="shared" si="20"/>
        <v>0</v>
      </c>
      <c r="Z12" s="190">
        <f t="shared" si="21"/>
        <v>0</v>
      </c>
      <c r="AA12" s="200">
        <f t="shared" si="21"/>
        <v>0</v>
      </c>
      <c r="AB12" s="61">
        <f t="shared" si="22"/>
        <v>0</v>
      </c>
      <c r="AC12" s="204">
        <f t="shared" si="23"/>
        <v>0</v>
      </c>
      <c r="AD12" s="133">
        <f t="shared" si="23"/>
        <v>0</v>
      </c>
      <c r="AE12" s="311">
        <f t="shared" si="24"/>
        <v>0</v>
      </c>
      <c r="AF12" s="297">
        <f>'[2]DDS RCM'!$L13</f>
        <v>0</v>
      </c>
      <c r="AG12" s="46"/>
      <c r="AH12" s="50">
        <f t="shared" si="25"/>
        <v>0</v>
      </c>
      <c r="AI12" s="46">
        <f>'[2]DDS RCM'!$M13</f>
        <v>0</v>
      </c>
      <c r="AJ12" s="46"/>
      <c r="AK12" s="50">
        <f t="shared" si="26"/>
        <v>0</v>
      </c>
      <c r="AL12" s="46">
        <f>'[2]DDS RCM'!$N13</f>
        <v>0</v>
      </c>
      <c r="AM12" s="46"/>
      <c r="AN12" s="48">
        <f t="shared" si="27"/>
        <v>0</v>
      </c>
      <c r="AO12" s="190">
        <f t="shared" si="28"/>
        <v>0</v>
      </c>
      <c r="AP12" s="129">
        <f t="shared" si="28"/>
        <v>0</v>
      </c>
      <c r="AQ12" s="61">
        <f t="shared" si="29"/>
        <v>0</v>
      </c>
      <c r="AR12" s="297">
        <f>'[2]DDS RCM'!$P13</f>
        <v>0</v>
      </c>
      <c r="AS12" s="46"/>
      <c r="AT12" s="47">
        <f t="shared" si="30"/>
        <v>0</v>
      </c>
      <c r="AU12" s="46">
        <f>'[2]DDS RCM'!$Q13</f>
        <v>0</v>
      </c>
      <c r="AV12" s="46"/>
      <c r="AW12" s="47">
        <f t="shared" si="31"/>
        <v>0</v>
      </c>
      <c r="AX12" s="46">
        <f>'[2]DDS RCM'!$R13</f>
        <v>0</v>
      </c>
      <c r="AY12" s="46"/>
      <c r="AZ12" s="50">
        <f t="shared" si="32"/>
        <v>0</v>
      </c>
      <c r="BA12" s="190">
        <f t="shared" si="33"/>
        <v>0</v>
      </c>
      <c r="BB12" s="200">
        <f t="shared" si="34"/>
        <v>0</v>
      </c>
      <c r="BC12" s="222">
        <f t="shared" si="35"/>
        <v>0</v>
      </c>
      <c r="BD12" s="204">
        <f t="shared" si="36"/>
        <v>0</v>
      </c>
      <c r="BE12" s="217">
        <f t="shared" si="37"/>
        <v>0</v>
      </c>
      <c r="BF12" s="225">
        <f t="shared" si="38"/>
        <v>0</v>
      </c>
      <c r="BG12" s="204">
        <f t="shared" si="39"/>
        <v>0</v>
      </c>
      <c r="BH12" s="133">
        <f t="shared" si="40"/>
        <v>0</v>
      </c>
      <c r="BI12" s="225">
        <f t="shared" si="41"/>
        <v>0</v>
      </c>
      <c r="BJ12" s="290"/>
      <c r="BK12" s="45">
        <f>VLOOKUP($B12,Test!$A$5:$H$58,4,0)</f>
        <v>0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RCM'!$D14</f>
        <v>0</v>
      </c>
      <c r="F13" s="46"/>
      <c r="G13" s="47">
        <f t="shared" si="13"/>
        <v>0</v>
      </c>
      <c r="H13" s="46">
        <f>'[2]DDS RCM'!$E14</f>
        <v>0</v>
      </c>
      <c r="I13" s="46"/>
      <c r="J13" s="47">
        <f t="shared" si="14"/>
        <v>0</v>
      </c>
      <c r="K13" s="46">
        <f>'[2]DDS RCM'!$F14</f>
        <v>0</v>
      </c>
      <c r="L13" s="46"/>
      <c r="M13" s="48">
        <f t="shared" si="15"/>
        <v>0</v>
      </c>
      <c r="N13" s="190">
        <f t="shared" si="16"/>
        <v>0</v>
      </c>
      <c r="O13" s="129">
        <f t="shared" si="16"/>
        <v>0</v>
      </c>
      <c r="P13" s="61">
        <f t="shared" si="17"/>
        <v>0</v>
      </c>
      <c r="Q13" s="46">
        <f>'[2]DDS RCM'!$H14</f>
        <v>0</v>
      </c>
      <c r="R13" s="46"/>
      <c r="S13" s="47">
        <f t="shared" si="18"/>
        <v>0</v>
      </c>
      <c r="T13" s="46">
        <f>'[2]DDS RCM'!$I14</f>
        <v>0</v>
      </c>
      <c r="U13" s="46"/>
      <c r="V13" s="47">
        <f t="shared" si="19"/>
        <v>0</v>
      </c>
      <c r="W13" s="46">
        <f>'[2]DDS RCM'!$J14</f>
        <v>0</v>
      </c>
      <c r="X13" s="46"/>
      <c r="Y13" s="48">
        <f t="shared" si="20"/>
        <v>0</v>
      </c>
      <c r="Z13" s="190">
        <f t="shared" si="21"/>
        <v>0</v>
      </c>
      <c r="AA13" s="200">
        <f t="shared" si="21"/>
        <v>0</v>
      </c>
      <c r="AB13" s="61">
        <f t="shared" si="22"/>
        <v>0</v>
      </c>
      <c r="AC13" s="204">
        <f t="shared" si="23"/>
        <v>0</v>
      </c>
      <c r="AD13" s="133">
        <f t="shared" si="23"/>
        <v>0</v>
      </c>
      <c r="AE13" s="311">
        <f t="shared" si="24"/>
        <v>0</v>
      </c>
      <c r="AF13" s="297">
        <f>'[2]DDS RCM'!$L14</f>
        <v>0</v>
      </c>
      <c r="AG13" s="46"/>
      <c r="AH13" s="50">
        <f t="shared" si="25"/>
        <v>0</v>
      </c>
      <c r="AI13" s="46">
        <f>'[2]DDS RCM'!$M14</f>
        <v>0</v>
      </c>
      <c r="AJ13" s="46"/>
      <c r="AK13" s="50">
        <f t="shared" si="26"/>
        <v>0</v>
      </c>
      <c r="AL13" s="46">
        <f>'[2]DDS RCM'!$N14</f>
        <v>0</v>
      </c>
      <c r="AM13" s="46"/>
      <c r="AN13" s="48">
        <f t="shared" si="27"/>
        <v>0</v>
      </c>
      <c r="AO13" s="190">
        <f t="shared" si="28"/>
        <v>0</v>
      </c>
      <c r="AP13" s="129">
        <f t="shared" si="28"/>
        <v>0</v>
      </c>
      <c r="AQ13" s="61">
        <f t="shared" si="29"/>
        <v>0</v>
      </c>
      <c r="AR13" s="297">
        <f>'[2]DDS RCM'!$P14</f>
        <v>0</v>
      </c>
      <c r="AS13" s="46"/>
      <c r="AT13" s="47">
        <f t="shared" si="30"/>
        <v>0</v>
      </c>
      <c r="AU13" s="46">
        <f>'[2]DDS RCM'!$Q14</f>
        <v>0</v>
      </c>
      <c r="AV13" s="46"/>
      <c r="AW13" s="47">
        <f t="shared" si="31"/>
        <v>0</v>
      </c>
      <c r="AX13" s="46">
        <f>'[2]DDS RCM'!$R14</f>
        <v>0</v>
      </c>
      <c r="AY13" s="46"/>
      <c r="AZ13" s="50">
        <f t="shared" si="32"/>
        <v>0</v>
      </c>
      <c r="BA13" s="190">
        <f t="shared" si="33"/>
        <v>0</v>
      </c>
      <c r="BB13" s="200">
        <f t="shared" si="34"/>
        <v>0</v>
      </c>
      <c r="BC13" s="222">
        <f t="shared" si="35"/>
        <v>0</v>
      </c>
      <c r="BD13" s="204">
        <f t="shared" si="36"/>
        <v>0</v>
      </c>
      <c r="BE13" s="217">
        <f t="shared" si="37"/>
        <v>0</v>
      </c>
      <c r="BF13" s="225">
        <f t="shared" si="38"/>
        <v>0</v>
      </c>
      <c r="BG13" s="204">
        <f t="shared" si="39"/>
        <v>0</v>
      </c>
      <c r="BH13" s="133">
        <f t="shared" si="40"/>
        <v>0</v>
      </c>
      <c r="BI13" s="225">
        <f t="shared" si="41"/>
        <v>0</v>
      </c>
      <c r="BJ13" s="290"/>
      <c r="BK13" s="45">
        <f>VLOOKUP($B13,Test!$A$5:$H$58,4,0)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RCM'!$D15</f>
        <v>0</v>
      </c>
      <c r="F14" s="46"/>
      <c r="G14" s="47">
        <f t="shared" si="13"/>
        <v>0</v>
      </c>
      <c r="H14" s="46">
        <f>'[2]DDS RCM'!$E15</f>
        <v>0</v>
      </c>
      <c r="I14" s="46"/>
      <c r="J14" s="47">
        <f t="shared" si="14"/>
        <v>0</v>
      </c>
      <c r="K14" s="46">
        <f>'[2]DDS RCM'!$F15</f>
        <v>0</v>
      </c>
      <c r="L14" s="46"/>
      <c r="M14" s="48">
        <f t="shared" si="15"/>
        <v>0</v>
      </c>
      <c r="N14" s="190">
        <f t="shared" si="16"/>
        <v>0</v>
      </c>
      <c r="O14" s="129">
        <f t="shared" si="16"/>
        <v>0</v>
      </c>
      <c r="P14" s="61">
        <f t="shared" si="17"/>
        <v>0</v>
      </c>
      <c r="Q14" s="46">
        <f>'[2]DDS RCM'!$H15</f>
        <v>0</v>
      </c>
      <c r="R14" s="46"/>
      <c r="S14" s="47">
        <f t="shared" si="18"/>
        <v>0</v>
      </c>
      <c r="T14" s="46">
        <f>'[2]DDS RCM'!$I15</f>
        <v>0</v>
      </c>
      <c r="U14" s="46"/>
      <c r="V14" s="47">
        <f t="shared" si="19"/>
        <v>0</v>
      </c>
      <c r="W14" s="46">
        <f>'[2]DDS RCM'!$J15</f>
        <v>0</v>
      </c>
      <c r="X14" s="46"/>
      <c r="Y14" s="48">
        <f t="shared" si="20"/>
        <v>0</v>
      </c>
      <c r="Z14" s="190">
        <f t="shared" si="21"/>
        <v>0</v>
      </c>
      <c r="AA14" s="200">
        <f t="shared" si="21"/>
        <v>0</v>
      </c>
      <c r="AB14" s="61">
        <f t="shared" si="22"/>
        <v>0</v>
      </c>
      <c r="AC14" s="204">
        <f t="shared" si="23"/>
        <v>0</v>
      </c>
      <c r="AD14" s="133">
        <f t="shared" si="23"/>
        <v>0</v>
      </c>
      <c r="AE14" s="311">
        <f t="shared" si="24"/>
        <v>0</v>
      </c>
      <c r="AF14" s="297">
        <f>'[2]DDS RCM'!$L15</f>
        <v>0</v>
      </c>
      <c r="AG14" s="46"/>
      <c r="AH14" s="50">
        <f t="shared" si="25"/>
        <v>0</v>
      </c>
      <c r="AI14" s="46">
        <f>'[2]DDS RCM'!$M15</f>
        <v>0</v>
      </c>
      <c r="AJ14" s="46"/>
      <c r="AK14" s="50">
        <f t="shared" si="26"/>
        <v>0</v>
      </c>
      <c r="AL14" s="46">
        <f>'[2]DDS RCM'!$N15</f>
        <v>0</v>
      </c>
      <c r="AM14" s="46"/>
      <c r="AN14" s="48">
        <f t="shared" si="27"/>
        <v>0</v>
      </c>
      <c r="AO14" s="190">
        <f t="shared" si="28"/>
        <v>0</v>
      </c>
      <c r="AP14" s="129">
        <f t="shared" si="28"/>
        <v>0</v>
      </c>
      <c r="AQ14" s="61">
        <f t="shared" si="29"/>
        <v>0</v>
      </c>
      <c r="AR14" s="297">
        <f>'[2]DDS RCM'!$P15</f>
        <v>0</v>
      </c>
      <c r="AS14" s="46"/>
      <c r="AT14" s="47">
        <f t="shared" si="30"/>
        <v>0</v>
      </c>
      <c r="AU14" s="46">
        <f>'[2]DDS RCM'!$Q15</f>
        <v>0</v>
      </c>
      <c r="AV14" s="46"/>
      <c r="AW14" s="47">
        <f t="shared" si="31"/>
        <v>0</v>
      </c>
      <c r="AX14" s="46">
        <f>'[2]DDS RCM'!$R15</f>
        <v>0</v>
      </c>
      <c r="AY14" s="46"/>
      <c r="AZ14" s="50">
        <f t="shared" si="32"/>
        <v>0</v>
      </c>
      <c r="BA14" s="190">
        <f t="shared" si="33"/>
        <v>0</v>
      </c>
      <c r="BB14" s="200">
        <f t="shared" si="34"/>
        <v>0</v>
      </c>
      <c r="BC14" s="222">
        <f t="shared" si="35"/>
        <v>0</v>
      </c>
      <c r="BD14" s="204">
        <f t="shared" si="36"/>
        <v>0</v>
      </c>
      <c r="BE14" s="217">
        <f t="shared" si="37"/>
        <v>0</v>
      </c>
      <c r="BF14" s="225">
        <f t="shared" si="38"/>
        <v>0</v>
      </c>
      <c r="BG14" s="204">
        <f t="shared" si="39"/>
        <v>0</v>
      </c>
      <c r="BH14" s="133">
        <f t="shared" si="40"/>
        <v>0</v>
      </c>
      <c r="BI14" s="225">
        <f t="shared" si="41"/>
        <v>0</v>
      </c>
      <c r="BJ14" s="290"/>
      <c r="BK14" s="45">
        <f>VLOOKUP($B14,Test!$A$5:$H$58,4,0)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RCM'!$D16</f>
        <v>0</v>
      </c>
      <c r="F15" s="46"/>
      <c r="G15" s="47">
        <f t="shared" si="13"/>
        <v>0</v>
      </c>
      <c r="H15" s="46">
        <f>'[2]DDS RCM'!$E16</f>
        <v>0</v>
      </c>
      <c r="I15" s="46"/>
      <c r="J15" s="47">
        <f t="shared" si="14"/>
        <v>0</v>
      </c>
      <c r="K15" s="46">
        <f>'[2]DDS RCM'!$F16</f>
        <v>0</v>
      </c>
      <c r="L15" s="46"/>
      <c r="M15" s="48">
        <f t="shared" si="15"/>
        <v>0</v>
      </c>
      <c r="N15" s="190">
        <f t="shared" si="16"/>
        <v>0</v>
      </c>
      <c r="O15" s="129">
        <f t="shared" si="16"/>
        <v>0</v>
      </c>
      <c r="P15" s="61">
        <f t="shared" si="17"/>
        <v>0</v>
      </c>
      <c r="Q15" s="46">
        <f>'[2]DDS RCM'!$H16</f>
        <v>0</v>
      </c>
      <c r="R15" s="46"/>
      <c r="S15" s="47">
        <f t="shared" si="18"/>
        <v>0</v>
      </c>
      <c r="T15" s="46">
        <f>'[2]DDS RCM'!$I16</f>
        <v>0</v>
      </c>
      <c r="U15" s="46"/>
      <c r="V15" s="47">
        <f t="shared" si="19"/>
        <v>0</v>
      </c>
      <c r="W15" s="46">
        <f>'[2]DDS RCM'!$J16</f>
        <v>0</v>
      </c>
      <c r="X15" s="46"/>
      <c r="Y15" s="48">
        <f t="shared" si="20"/>
        <v>0</v>
      </c>
      <c r="Z15" s="190">
        <f t="shared" si="21"/>
        <v>0</v>
      </c>
      <c r="AA15" s="200">
        <f t="shared" si="21"/>
        <v>0</v>
      </c>
      <c r="AB15" s="61">
        <f t="shared" si="22"/>
        <v>0</v>
      </c>
      <c r="AC15" s="204">
        <f t="shared" si="23"/>
        <v>0</v>
      </c>
      <c r="AD15" s="133">
        <f t="shared" si="23"/>
        <v>0</v>
      </c>
      <c r="AE15" s="311">
        <f t="shared" si="24"/>
        <v>0</v>
      </c>
      <c r="AF15" s="297">
        <f>'[2]DDS RCM'!$L16</f>
        <v>0</v>
      </c>
      <c r="AG15" s="46"/>
      <c r="AH15" s="50">
        <f t="shared" si="25"/>
        <v>0</v>
      </c>
      <c r="AI15" s="46">
        <f>'[2]DDS RCM'!$M16</f>
        <v>0</v>
      </c>
      <c r="AJ15" s="46"/>
      <c r="AK15" s="50">
        <f t="shared" si="26"/>
        <v>0</v>
      </c>
      <c r="AL15" s="46">
        <f>'[2]DDS RCM'!$N16</f>
        <v>0</v>
      </c>
      <c r="AM15" s="46"/>
      <c r="AN15" s="48">
        <f t="shared" si="27"/>
        <v>0</v>
      </c>
      <c r="AO15" s="190">
        <f t="shared" si="28"/>
        <v>0</v>
      </c>
      <c r="AP15" s="129">
        <f t="shared" si="28"/>
        <v>0</v>
      </c>
      <c r="AQ15" s="61">
        <f t="shared" si="29"/>
        <v>0</v>
      </c>
      <c r="AR15" s="297">
        <f>'[2]DDS RCM'!$P16</f>
        <v>0</v>
      </c>
      <c r="AS15" s="46"/>
      <c r="AT15" s="47">
        <f t="shared" si="30"/>
        <v>0</v>
      </c>
      <c r="AU15" s="46">
        <f>'[2]DDS RCM'!$Q16</f>
        <v>0</v>
      </c>
      <c r="AV15" s="46"/>
      <c r="AW15" s="47">
        <f t="shared" si="31"/>
        <v>0</v>
      </c>
      <c r="AX15" s="46">
        <f>'[2]DDS RCM'!$R16</f>
        <v>0</v>
      </c>
      <c r="AY15" s="46"/>
      <c r="AZ15" s="50">
        <f t="shared" si="32"/>
        <v>0</v>
      </c>
      <c r="BA15" s="190">
        <f t="shared" si="33"/>
        <v>0</v>
      </c>
      <c r="BB15" s="200">
        <f t="shared" si="34"/>
        <v>0</v>
      </c>
      <c r="BC15" s="222">
        <f t="shared" si="35"/>
        <v>0</v>
      </c>
      <c r="BD15" s="204">
        <f t="shared" si="36"/>
        <v>0</v>
      </c>
      <c r="BE15" s="217">
        <f t="shared" si="37"/>
        <v>0</v>
      </c>
      <c r="BF15" s="225">
        <f t="shared" si="38"/>
        <v>0</v>
      </c>
      <c r="BG15" s="204">
        <f t="shared" si="39"/>
        <v>0</v>
      </c>
      <c r="BH15" s="133">
        <f t="shared" si="40"/>
        <v>0</v>
      </c>
      <c r="BI15" s="225">
        <f t="shared" si="41"/>
        <v>0</v>
      </c>
      <c r="BJ15" s="290"/>
      <c r="BK15" s="45">
        <f>VLOOKUP($B15,Test!$A$5:$H$58,4,0)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RCM'!$D17</f>
        <v>0</v>
      </c>
      <c r="F16" s="46"/>
      <c r="G16" s="47">
        <f t="shared" si="13"/>
        <v>0</v>
      </c>
      <c r="H16" s="46">
        <f>'[2]DDS RCM'!$E17</f>
        <v>0</v>
      </c>
      <c r="I16" s="46"/>
      <c r="J16" s="47">
        <f t="shared" si="14"/>
        <v>0</v>
      </c>
      <c r="K16" s="46">
        <f>'[2]DDS RCM'!$F17</f>
        <v>0</v>
      </c>
      <c r="L16" s="46"/>
      <c r="M16" s="48">
        <f t="shared" si="15"/>
        <v>0</v>
      </c>
      <c r="N16" s="190">
        <f t="shared" si="16"/>
        <v>0</v>
      </c>
      <c r="O16" s="129">
        <f t="shared" si="16"/>
        <v>0</v>
      </c>
      <c r="P16" s="61">
        <f t="shared" si="17"/>
        <v>0</v>
      </c>
      <c r="Q16" s="46">
        <f>'[2]DDS RCM'!$H17</f>
        <v>0</v>
      </c>
      <c r="R16" s="46"/>
      <c r="S16" s="47">
        <f t="shared" si="18"/>
        <v>0</v>
      </c>
      <c r="T16" s="46">
        <f>'[2]DDS RCM'!$I17</f>
        <v>0</v>
      </c>
      <c r="U16" s="46"/>
      <c r="V16" s="47">
        <f t="shared" si="19"/>
        <v>0</v>
      </c>
      <c r="W16" s="46">
        <f>'[2]DDS RCM'!$J17</f>
        <v>0</v>
      </c>
      <c r="X16" s="46"/>
      <c r="Y16" s="48">
        <f t="shared" si="20"/>
        <v>0</v>
      </c>
      <c r="Z16" s="190">
        <f t="shared" si="21"/>
        <v>0</v>
      </c>
      <c r="AA16" s="200">
        <f t="shared" si="21"/>
        <v>0</v>
      </c>
      <c r="AB16" s="61">
        <f t="shared" si="22"/>
        <v>0</v>
      </c>
      <c r="AC16" s="204">
        <f t="shared" si="23"/>
        <v>0</v>
      </c>
      <c r="AD16" s="133">
        <f t="shared" si="23"/>
        <v>0</v>
      </c>
      <c r="AE16" s="311">
        <f t="shared" si="24"/>
        <v>0</v>
      </c>
      <c r="AF16" s="297">
        <f>'[2]DDS RCM'!$L17</f>
        <v>0</v>
      </c>
      <c r="AG16" s="46"/>
      <c r="AH16" s="50">
        <f t="shared" si="25"/>
        <v>0</v>
      </c>
      <c r="AI16" s="46">
        <f>'[2]DDS RCM'!$M17</f>
        <v>0</v>
      </c>
      <c r="AJ16" s="46"/>
      <c r="AK16" s="50">
        <f t="shared" si="26"/>
        <v>0</v>
      </c>
      <c r="AL16" s="46">
        <f>'[2]DDS RCM'!$N17</f>
        <v>0</v>
      </c>
      <c r="AM16" s="46"/>
      <c r="AN16" s="48">
        <f t="shared" si="27"/>
        <v>0</v>
      </c>
      <c r="AO16" s="190">
        <f t="shared" si="28"/>
        <v>0</v>
      </c>
      <c r="AP16" s="129">
        <f t="shared" si="28"/>
        <v>0</v>
      </c>
      <c r="AQ16" s="61">
        <f t="shared" si="29"/>
        <v>0</v>
      </c>
      <c r="AR16" s="297">
        <f>'[2]DDS RCM'!$P17</f>
        <v>0</v>
      </c>
      <c r="AS16" s="46"/>
      <c r="AT16" s="47">
        <f t="shared" si="30"/>
        <v>0</v>
      </c>
      <c r="AU16" s="46">
        <f>'[2]DDS RCM'!$Q17</f>
        <v>0</v>
      </c>
      <c r="AV16" s="46"/>
      <c r="AW16" s="47">
        <f t="shared" si="31"/>
        <v>0</v>
      </c>
      <c r="AX16" s="46">
        <f>'[2]DDS RCM'!$R17</f>
        <v>0</v>
      </c>
      <c r="AY16" s="46"/>
      <c r="AZ16" s="50">
        <f t="shared" si="32"/>
        <v>0</v>
      </c>
      <c r="BA16" s="190">
        <f t="shared" si="33"/>
        <v>0</v>
      </c>
      <c r="BB16" s="200">
        <f t="shared" si="34"/>
        <v>0</v>
      </c>
      <c r="BC16" s="222">
        <f t="shared" si="35"/>
        <v>0</v>
      </c>
      <c r="BD16" s="204">
        <f t="shared" si="36"/>
        <v>0</v>
      </c>
      <c r="BE16" s="217">
        <f t="shared" si="37"/>
        <v>0</v>
      </c>
      <c r="BF16" s="225">
        <f t="shared" si="38"/>
        <v>0</v>
      </c>
      <c r="BG16" s="204">
        <f t="shared" si="39"/>
        <v>0</v>
      </c>
      <c r="BH16" s="133">
        <f t="shared" si="40"/>
        <v>0</v>
      </c>
      <c r="BI16" s="225">
        <f t="shared" si="41"/>
        <v>0</v>
      </c>
      <c r="BJ16" s="290"/>
      <c r="BK16" s="45">
        <f>VLOOKUP($B16,Test!$A$5:$H$58,4,0)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RCM'!$D18</f>
        <v>0</v>
      </c>
      <c r="F17" s="46"/>
      <c r="G17" s="47">
        <f t="shared" si="13"/>
        <v>0</v>
      </c>
      <c r="H17" s="46">
        <f>'[2]DDS RCM'!$E18</f>
        <v>0</v>
      </c>
      <c r="I17" s="46"/>
      <c r="J17" s="47">
        <f t="shared" si="14"/>
        <v>0</v>
      </c>
      <c r="K17" s="46">
        <f>'[2]DDS RCM'!$F18</f>
        <v>0</v>
      </c>
      <c r="L17" s="46"/>
      <c r="M17" s="48">
        <f t="shared" si="15"/>
        <v>0</v>
      </c>
      <c r="N17" s="190">
        <f t="shared" si="16"/>
        <v>0</v>
      </c>
      <c r="O17" s="129">
        <f t="shared" si="16"/>
        <v>0</v>
      </c>
      <c r="P17" s="61">
        <f t="shared" si="17"/>
        <v>0</v>
      </c>
      <c r="Q17" s="46">
        <f>'[2]DDS RCM'!$H18</f>
        <v>0</v>
      </c>
      <c r="R17" s="46"/>
      <c r="S17" s="47">
        <f t="shared" si="18"/>
        <v>0</v>
      </c>
      <c r="T17" s="46">
        <f>'[2]DDS RCM'!$I18</f>
        <v>0</v>
      </c>
      <c r="U17" s="46"/>
      <c r="V17" s="47">
        <f t="shared" si="19"/>
        <v>0</v>
      </c>
      <c r="W17" s="46">
        <f>'[2]DDS RCM'!$J18</f>
        <v>0</v>
      </c>
      <c r="X17" s="46"/>
      <c r="Y17" s="48">
        <f t="shared" si="20"/>
        <v>0</v>
      </c>
      <c r="Z17" s="190">
        <f t="shared" si="21"/>
        <v>0</v>
      </c>
      <c r="AA17" s="200">
        <f t="shared" si="21"/>
        <v>0</v>
      </c>
      <c r="AB17" s="61">
        <f t="shared" si="22"/>
        <v>0</v>
      </c>
      <c r="AC17" s="204">
        <f t="shared" si="23"/>
        <v>0</v>
      </c>
      <c r="AD17" s="133">
        <f t="shared" si="23"/>
        <v>0</v>
      </c>
      <c r="AE17" s="311">
        <f t="shared" si="24"/>
        <v>0</v>
      </c>
      <c r="AF17" s="297">
        <f>'[2]DDS RCM'!$L18</f>
        <v>0</v>
      </c>
      <c r="AG17" s="46"/>
      <c r="AH17" s="50">
        <f t="shared" si="25"/>
        <v>0</v>
      </c>
      <c r="AI17" s="46">
        <f>'[2]DDS RCM'!$M18</f>
        <v>0</v>
      </c>
      <c r="AJ17" s="46"/>
      <c r="AK17" s="50">
        <f t="shared" si="26"/>
        <v>0</v>
      </c>
      <c r="AL17" s="46">
        <f>'[2]DDS RCM'!$N18</f>
        <v>0</v>
      </c>
      <c r="AM17" s="46"/>
      <c r="AN17" s="48">
        <f t="shared" si="27"/>
        <v>0</v>
      </c>
      <c r="AO17" s="190">
        <f t="shared" si="28"/>
        <v>0</v>
      </c>
      <c r="AP17" s="129">
        <f t="shared" si="28"/>
        <v>0</v>
      </c>
      <c r="AQ17" s="61">
        <f t="shared" si="29"/>
        <v>0</v>
      </c>
      <c r="AR17" s="297">
        <f>'[2]DDS RCM'!$P18</f>
        <v>0</v>
      </c>
      <c r="AS17" s="46"/>
      <c r="AT17" s="47">
        <f t="shared" si="30"/>
        <v>0</v>
      </c>
      <c r="AU17" s="46">
        <f>'[2]DDS RCM'!$Q18</f>
        <v>0</v>
      </c>
      <c r="AV17" s="46"/>
      <c r="AW17" s="47">
        <f t="shared" si="31"/>
        <v>0</v>
      </c>
      <c r="AX17" s="46">
        <f>'[2]DDS RCM'!$R18</f>
        <v>0</v>
      </c>
      <c r="AY17" s="46"/>
      <c r="AZ17" s="50">
        <f t="shared" si="32"/>
        <v>0</v>
      </c>
      <c r="BA17" s="190">
        <f t="shared" si="33"/>
        <v>0</v>
      </c>
      <c r="BB17" s="200">
        <f t="shared" si="34"/>
        <v>0</v>
      </c>
      <c r="BC17" s="222">
        <f t="shared" si="35"/>
        <v>0</v>
      </c>
      <c r="BD17" s="204">
        <f t="shared" si="36"/>
        <v>0</v>
      </c>
      <c r="BE17" s="217">
        <f t="shared" si="37"/>
        <v>0</v>
      </c>
      <c r="BF17" s="225">
        <f t="shared" si="38"/>
        <v>0</v>
      </c>
      <c r="BG17" s="204">
        <f t="shared" si="39"/>
        <v>0</v>
      </c>
      <c r="BH17" s="133">
        <f t="shared" si="40"/>
        <v>0</v>
      </c>
      <c r="BI17" s="225">
        <f t="shared" si="41"/>
        <v>0</v>
      </c>
      <c r="BJ17" s="290"/>
      <c r="BK17" s="45">
        <f>VLOOKUP($B17,Test!$A$5:$H$58,4,0)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RCM'!$D19</f>
        <v>0</v>
      </c>
      <c r="F18" s="46"/>
      <c r="G18" s="47">
        <f t="shared" si="13"/>
        <v>0</v>
      </c>
      <c r="H18" s="46">
        <f>'[2]DDS RCM'!$E19</f>
        <v>0</v>
      </c>
      <c r="I18" s="46"/>
      <c r="J18" s="47">
        <f t="shared" si="14"/>
        <v>0</v>
      </c>
      <c r="K18" s="46">
        <f>'[2]DDS RCM'!$F19</f>
        <v>0</v>
      </c>
      <c r="L18" s="46"/>
      <c r="M18" s="48">
        <f t="shared" si="15"/>
        <v>0</v>
      </c>
      <c r="N18" s="190">
        <f t="shared" si="16"/>
        <v>0</v>
      </c>
      <c r="O18" s="129">
        <f t="shared" si="16"/>
        <v>0</v>
      </c>
      <c r="P18" s="61">
        <f t="shared" si="17"/>
        <v>0</v>
      </c>
      <c r="Q18" s="46">
        <f>'[2]DDS RCM'!$H19</f>
        <v>0</v>
      </c>
      <c r="R18" s="46"/>
      <c r="S18" s="47">
        <f t="shared" si="18"/>
        <v>0</v>
      </c>
      <c r="T18" s="46">
        <f>'[2]DDS RCM'!$I19</f>
        <v>0</v>
      </c>
      <c r="U18" s="46"/>
      <c r="V18" s="47">
        <f t="shared" si="19"/>
        <v>0</v>
      </c>
      <c r="W18" s="46">
        <f>'[2]DDS RCM'!$J19</f>
        <v>0</v>
      </c>
      <c r="X18" s="46"/>
      <c r="Y18" s="48">
        <f t="shared" si="20"/>
        <v>0</v>
      </c>
      <c r="Z18" s="190">
        <f t="shared" si="21"/>
        <v>0</v>
      </c>
      <c r="AA18" s="200">
        <f t="shared" si="21"/>
        <v>0</v>
      </c>
      <c r="AB18" s="61">
        <f t="shared" si="22"/>
        <v>0</v>
      </c>
      <c r="AC18" s="204">
        <f t="shared" si="23"/>
        <v>0</v>
      </c>
      <c r="AD18" s="133">
        <f t="shared" si="23"/>
        <v>0</v>
      </c>
      <c r="AE18" s="311">
        <f t="shared" si="24"/>
        <v>0</v>
      </c>
      <c r="AF18" s="297">
        <f>'[2]DDS RCM'!$L19</f>
        <v>0</v>
      </c>
      <c r="AG18" s="46"/>
      <c r="AH18" s="50">
        <f t="shared" si="25"/>
        <v>0</v>
      </c>
      <c r="AI18" s="46">
        <f>'[2]DDS RCM'!$M19</f>
        <v>0</v>
      </c>
      <c r="AJ18" s="46"/>
      <c r="AK18" s="50">
        <f t="shared" si="26"/>
        <v>0</v>
      </c>
      <c r="AL18" s="46">
        <f>'[2]DDS RCM'!$N19</f>
        <v>0</v>
      </c>
      <c r="AM18" s="46"/>
      <c r="AN18" s="48">
        <f t="shared" si="27"/>
        <v>0</v>
      </c>
      <c r="AO18" s="190">
        <f t="shared" si="28"/>
        <v>0</v>
      </c>
      <c r="AP18" s="129">
        <f t="shared" si="28"/>
        <v>0</v>
      </c>
      <c r="AQ18" s="61">
        <f t="shared" si="29"/>
        <v>0</v>
      </c>
      <c r="AR18" s="297">
        <f>'[2]DDS RCM'!$P19</f>
        <v>0</v>
      </c>
      <c r="AS18" s="46"/>
      <c r="AT18" s="47">
        <f t="shared" si="30"/>
        <v>0</v>
      </c>
      <c r="AU18" s="46">
        <f>'[2]DDS RCM'!$Q19</f>
        <v>0</v>
      </c>
      <c r="AV18" s="46"/>
      <c r="AW18" s="47">
        <f t="shared" si="31"/>
        <v>0</v>
      </c>
      <c r="AX18" s="46">
        <f>'[2]DDS RCM'!$R19</f>
        <v>0</v>
      </c>
      <c r="AY18" s="46"/>
      <c r="AZ18" s="50">
        <f t="shared" si="32"/>
        <v>0</v>
      </c>
      <c r="BA18" s="190">
        <f t="shared" si="33"/>
        <v>0</v>
      </c>
      <c r="BB18" s="200">
        <f t="shared" si="34"/>
        <v>0</v>
      </c>
      <c r="BC18" s="222">
        <f t="shared" si="35"/>
        <v>0</v>
      </c>
      <c r="BD18" s="204">
        <f t="shared" si="36"/>
        <v>0</v>
      </c>
      <c r="BE18" s="217">
        <f t="shared" si="37"/>
        <v>0</v>
      </c>
      <c r="BF18" s="225">
        <f t="shared" si="38"/>
        <v>0</v>
      </c>
      <c r="BG18" s="204">
        <f t="shared" si="39"/>
        <v>0</v>
      </c>
      <c r="BH18" s="133">
        <f t="shared" si="40"/>
        <v>0</v>
      </c>
      <c r="BI18" s="225">
        <f t="shared" si="41"/>
        <v>0</v>
      </c>
      <c r="BJ18" s="290"/>
      <c r="BK18" s="45">
        <f>VLOOKUP($B18,Test!$A$5:$H$58,4,0)</f>
        <v>0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RCM'!$D20</f>
        <v>0</v>
      </c>
      <c r="F19" s="46"/>
      <c r="G19" s="47">
        <f t="shared" si="13"/>
        <v>0</v>
      </c>
      <c r="H19" s="46">
        <f>'[2]DDS RCM'!$E20</f>
        <v>0</v>
      </c>
      <c r="I19" s="46"/>
      <c r="J19" s="47">
        <f t="shared" si="14"/>
        <v>0</v>
      </c>
      <c r="K19" s="46">
        <f>'[2]DDS RCM'!$F20</f>
        <v>0</v>
      </c>
      <c r="L19" s="46"/>
      <c r="M19" s="48">
        <f t="shared" si="15"/>
        <v>0</v>
      </c>
      <c r="N19" s="190">
        <f t="shared" si="16"/>
        <v>0</v>
      </c>
      <c r="O19" s="129">
        <f t="shared" si="16"/>
        <v>0</v>
      </c>
      <c r="P19" s="61">
        <f t="shared" si="17"/>
        <v>0</v>
      </c>
      <c r="Q19" s="46">
        <f>'[2]DDS RCM'!$H20</f>
        <v>0</v>
      </c>
      <c r="R19" s="46"/>
      <c r="S19" s="47">
        <f t="shared" si="18"/>
        <v>0</v>
      </c>
      <c r="T19" s="46">
        <f>'[2]DDS RCM'!$I20</f>
        <v>0</v>
      </c>
      <c r="U19" s="46"/>
      <c r="V19" s="47">
        <f t="shared" si="19"/>
        <v>0</v>
      </c>
      <c r="W19" s="46">
        <f>'[2]DDS RCM'!$J20</f>
        <v>0</v>
      </c>
      <c r="X19" s="46"/>
      <c r="Y19" s="48">
        <f t="shared" si="20"/>
        <v>0</v>
      </c>
      <c r="Z19" s="190">
        <f t="shared" si="21"/>
        <v>0</v>
      </c>
      <c r="AA19" s="200">
        <f t="shared" si="21"/>
        <v>0</v>
      </c>
      <c r="AB19" s="61">
        <f t="shared" si="22"/>
        <v>0</v>
      </c>
      <c r="AC19" s="204">
        <f t="shared" si="23"/>
        <v>0</v>
      </c>
      <c r="AD19" s="133">
        <f t="shared" si="23"/>
        <v>0</v>
      </c>
      <c r="AE19" s="311">
        <f t="shared" si="24"/>
        <v>0</v>
      </c>
      <c r="AF19" s="297">
        <f>'[2]DDS RCM'!$L20</f>
        <v>0</v>
      </c>
      <c r="AG19" s="46"/>
      <c r="AH19" s="50">
        <f t="shared" si="25"/>
        <v>0</v>
      </c>
      <c r="AI19" s="46">
        <f>'[2]DDS RCM'!$M20</f>
        <v>0</v>
      </c>
      <c r="AJ19" s="46"/>
      <c r="AK19" s="50">
        <f t="shared" si="26"/>
        <v>0</v>
      </c>
      <c r="AL19" s="46">
        <f>'[2]DDS RCM'!$N20</f>
        <v>0</v>
      </c>
      <c r="AM19" s="46"/>
      <c r="AN19" s="48">
        <f t="shared" si="27"/>
        <v>0</v>
      </c>
      <c r="AO19" s="190">
        <f t="shared" si="28"/>
        <v>0</v>
      </c>
      <c r="AP19" s="129">
        <f t="shared" si="28"/>
        <v>0</v>
      </c>
      <c r="AQ19" s="61">
        <f t="shared" si="29"/>
        <v>0</v>
      </c>
      <c r="AR19" s="297">
        <f>'[2]DDS RCM'!$P20</f>
        <v>0</v>
      </c>
      <c r="AS19" s="46"/>
      <c r="AT19" s="47">
        <f t="shared" si="30"/>
        <v>0</v>
      </c>
      <c r="AU19" s="46">
        <f>'[2]DDS RCM'!$Q20</f>
        <v>0</v>
      </c>
      <c r="AV19" s="46"/>
      <c r="AW19" s="47">
        <f t="shared" si="31"/>
        <v>0</v>
      </c>
      <c r="AX19" s="46">
        <f>'[2]DDS RCM'!$R20</f>
        <v>0</v>
      </c>
      <c r="AY19" s="46"/>
      <c r="AZ19" s="50">
        <f t="shared" si="32"/>
        <v>0</v>
      </c>
      <c r="BA19" s="190">
        <f t="shared" si="33"/>
        <v>0</v>
      </c>
      <c r="BB19" s="200">
        <f t="shared" si="34"/>
        <v>0</v>
      </c>
      <c r="BC19" s="222">
        <f t="shared" si="35"/>
        <v>0</v>
      </c>
      <c r="BD19" s="204">
        <f t="shared" si="36"/>
        <v>0</v>
      </c>
      <c r="BE19" s="217">
        <f t="shared" si="37"/>
        <v>0</v>
      </c>
      <c r="BF19" s="225">
        <f t="shared" si="38"/>
        <v>0</v>
      </c>
      <c r="BG19" s="204">
        <f t="shared" si="39"/>
        <v>0</v>
      </c>
      <c r="BH19" s="133">
        <f t="shared" si="40"/>
        <v>0</v>
      </c>
      <c r="BI19" s="225">
        <f t="shared" si="41"/>
        <v>0</v>
      </c>
      <c r="BJ19" s="290"/>
      <c r="BK19" s="45">
        <f>VLOOKUP($B19,Test!$A$5:$H$58,4,0)</f>
        <v>0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RCM'!$D21</f>
        <v>0</v>
      </c>
      <c r="F20" s="46"/>
      <c r="G20" s="47">
        <f t="shared" si="13"/>
        <v>0</v>
      </c>
      <c r="H20" s="46">
        <f>'[2]DDS RCM'!$E21</f>
        <v>0</v>
      </c>
      <c r="I20" s="46"/>
      <c r="J20" s="47">
        <f t="shared" si="14"/>
        <v>0</v>
      </c>
      <c r="K20" s="46">
        <f>'[2]DDS RCM'!$F21</f>
        <v>0</v>
      </c>
      <c r="L20" s="46"/>
      <c r="M20" s="48">
        <f t="shared" si="15"/>
        <v>0</v>
      </c>
      <c r="N20" s="190">
        <f t="shared" si="16"/>
        <v>0</v>
      </c>
      <c r="O20" s="129">
        <f t="shared" si="16"/>
        <v>0</v>
      </c>
      <c r="P20" s="61">
        <f t="shared" si="17"/>
        <v>0</v>
      </c>
      <c r="Q20" s="46">
        <f>'[2]DDS RCM'!$H21</f>
        <v>0</v>
      </c>
      <c r="R20" s="46"/>
      <c r="S20" s="47">
        <f t="shared" si="18"/>
        <v>0</v>
      </c>
      <c r="T20" s="46">
        <f>'[2]DDS RCM'!$I21</f>
        <v>0</v>
      </c>
      <c r="U20" s="46"/>
      <c r="V20" s="47">
        <f t="shared" si="19"/>
        <v>0</v>
      </c>
      <c r="W20" s="46">
        <f>'[2]DDS RCM'!$J21</f>
        <v>0</v>
      </c>
      <c r="X20" s="46"/>
      <c r="Y20" s="48">
        <f t="shared" si="20"/>
        <v>0</v>
      </c>
      <c r="Z20" s="190">
        <f t="shared" si="21"/>
        <v>0</v>
      </c>
      <c r="AA20" s="200">
        <f t="shared" si="21"/>
        <v>0</v>
      </c>
      <c r="AB20" s="61">
        <f t="shared" si="22"/>
        <v>0</v>
      </c>
      <c r="AC20" s="204">
        <f t="shared" si="23"/>
        <v>0</v>
      </c>
      <c r="AD20" s="133">
        <f t="shared" si="23"/>
        <v>0</v>
      </c>
      <c r="AE20" s="311">
        <f t="shared" si="24"/>
        <v>0</v>
      </c>
      <c r="AF20" s="297">
        <f>'[2]DDS RCM'!$L21</f>
        <v>0</v>
      </c>
      <c r="AG20" s="46"/>
      <c r="AH20" s="50">
        <f t="shared" si="25"/>
        <v>0</v>
      </c>
      <c r="AI20" s="46">
        <f>'[2]DDS RCM'!$M21</f>
        <v>0</v>
      </c>
      <c r="AJ20" s="46"/>
      <c r="AK20" s="50">
        <f t="shared" si="26"/>
        <v>0</v>
      </c>
      <c r="AL20" s="46">
        <f>'[2]DDS RCM'!$N21</f>
        <v>0</v>
      </c>
      <c r="AM20" s="46"/>
      <c r="AN20" s="48">
        <f t="shared" si="27"/>
        <v>0</v>
      </c>
      <c r="AO20" s="190">
        <f t="shared" si="28"/>
        <v>0</v>
      </c>
      <c r="AP20" s="129">
        <f t="shared" si="28"/>
        <v>0</v>
      </c>
      <c r="AQ20" s="61">
        <f t="shared" si="29"/>
        <v>0</v>
      </c>
      <c r="AR20" s="297">
        <f>'[2]DDS RCM'!$P21</f>
        <v>0</v>
      </c>
      <c r="AS20" s="46"/>
      <c r="AT20" s="47">
        <f t="shared" si="30"/>
        <v>0</v>
      </c>
      <c r="AU20" s="46">
        <f>'[2]DDS RCM'!$Q21</f>
        <v>0</v>
      </c>
      <c r="AV20" s="46"/>
      <c r="AW20" s="47">
        <f t="shared" si="31"/>
        <v>0</v>
      </c>
      <c r="AX20" s="46">
        <f>'[2]DDS RCM'!$R21</f>
        <v>0</v>
      </c>
      <c r="AY20" s="46"/>
      <c r="AZ20" s="50">
        <f t="shared" si="32"/>
        <v>0</v>
      </c>
      <c r="BA20" s="190">
        <f t="shared" si="33"/>
        <v>0</v>
      </c>
      <c r="BB20" s="200">
        <f t="shared" si="34"/>
        <v>0</v>
      </c>
      <c r="BC20" s="222">
        <f t="shared" si="35"/>
        <v>0</v>
      </c>
      <c r="BD20" s="204">
        <f t="shared" si="36"/>
        <v>0</v>
      </c>
      <c r="BE20" s="217">
        <f t="shared" si="37"/>
        <v>0</v>
      </c>
      <c r="BF20" s="225">
        <f t="shared" si="38"/>
        <v>0</v>
      </c>
      <c r="BG20" s="204">
        <f t="shared" si="39"/>
        <v>0</v>
      </c>
      <c r="BH20" s="133">
        <f t="shared" si="40"/>
        <v>0</v>
      </c>
      <c r="BI20" s="225">
        <f t="shared" si="41"/>
        <v>0</v>
      </c>
      <c r="BJ20" s="290"/>
      <c r="BK20" s="45">
        <f>VLOOKUP($B20,Test!$A$5:$H$58,4,0)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55">
        <f>'[2]DDS RCM'!$D22</f>
        <v>0</v>
      </c>
      <c r="F21" s="55"/>
      <c r="G21" s="57">
        <f t="shared" si="13"/>
        <v>0</v>
      </c>
      <c r="H21" s="55">
        <f>'[2]DDS RCM'!$E22</f>
        <v>0</v>
      </c>
      <c r="I21" s="55"/>
      <c r="J21" s="57">
        <f t="shared" si="14"/>
        <v>0</v>
      </c>
      <c r="K21" s="55">
        <f>'[2]DDS RCM'!$F22</f>
        <v>0</v>
      </c>
      <c r="L21" s="55"/>
      <c r="M21" s="56">
        <f t="shared" si="15"/>
        <v>0</v>
      </c>
      <c r="N21" s="190">
        <f t="shared" si="16"/>
        <v>0</v>
      </c>
      <c r="O21" s="129">
        <f t="shared" si="16"/>
        <v>0</v>
      </c>
      <c r="P21" s="61">
        <f t="shared" si="17"/>
        <v>0</v>
      </c>
      <c r="Q21" s="55">
        <f>'[2]DDS RCM'!$H22</f>
        <v>0</v>
      </c>
      <c r="R21" s="55"/>
      <c r="S21" s="57">
        <f t="shared" si="18"/>
        <v>0</v>
      </c>
      <c r="T21" s="55">
        <f>'[2]DDS RCM'!$I22</f>
        <v>0</v>
      </c>
      <c r="U21" s="55"/>
      <c r="V21" s="57">
        <f t="shared" si="19"/>
        <v>0</v>
      </c>
      <c r="W21" s="55">
        <f>'[2]DDS RCM'!$J22</f>
        <v>0</v>
      </c>
      <c r="X21" s="55"/>
      <c r="Y21" s="48">
        <f t="shared" si="20"/>
        <v>0</v>
      </c>
      <c r="Z21" s="190">
        <f t="shared" si="21"/>
        <v>0</v>
      </c>
      <c r="AA21" s="200">
        <f t="shared" si="21"/>
        <v>0</v>
      </c>
      <c r="AB21" s="61">
        <f t="shared" si="22"/>
        <v>0</v>
      </c>
      <c r="AC21" s="207">
        <f t="shared" si="23"/>
        <v>0</v>
      </c>
      <c r="AD21" s="135">
        <f t="shared" si="23"/>
        <v>0</v>
      </c>
      <c r="AE21" s="330">
        <f t="shared" si="24"/>
        <v>0</v>
      </c>
      <c r="AF21" s="328">
        <f>'[2]DDS RCM'!$L22</f>
        <v>0</v>
      </c>
      <c r="AG21" s="55"/>
      <c r="AH21" s="50">
        <f t="shared" si="25"/>
        <v>0</v>
      </c>
      <c r="AI21" s="55">
        <f>'[2]DDS RCM'!$M22</f>
        <v>0</v>
      </c>
      <c r="AJ21" s="55"/>
      <c r="AK21" s="50">
        <f t="shared" si="26"/>
        <v>0</v>
      </c>
      <c r="AL21" s="55">
        <f>'[2]DDS RCM'!$N22</f>
        <v>0</v>
      </c>
      <c r="AM21" s="55"/>
      <c r="AN21" s="48">
        <f t="shared" si="27"/>
        <v>0</v>
      </c>
      <c r="AO21" s="190">
        <f t="shared" si="28"/>
        <v>0</v>
      </c>
      <c r="AP21" s="129">
        <f t="shared" si="28"/>
        <v>0</v>
      </c>
      <c r="AQ21" s="61">
        <f t="shared" si="29"/>
        <v>0</v>
      </c>
      <c r="AR21" s="328">
        <f>'[2]DDS RCM'!$P22</f>
        <v>0</v>
      </c>
      <c r="AS21" s="55"/>
      <c r="AT21" s="47">
        <f t="shared" si="30"/>
        <v>0</v>
      </c>
      <c r="AU21" s="55">
        <f>'[2]DDS RCM'!$Q22</f>
        <v>0</v>
      </c>
      <c r="AV21" s="55"/>
      <c r="AW21" s="47">
        <f t="shared" si="31"/>
        <v>0</v>
      </c>
      <c r="AX21" s="55">
        <f>'[2]DDS RCM'!$R22</f>
        <v>0</v>
      </c>
      <c r="AY21" s="55"/>
      <c r="AZ21" s="50">
        <f t="shared" si="32"/>
        <v>0</v>
      </c>
      <c r="BA21" s="190">
        <f t="shared" si="33"/>
        <v>0</v>
      </c>
      <c r="BB21" s="200">
        <f t="shared" si="34"/>
        <v>0</v>
      </c>
      <c r="BC21" s="222">
        <f t="shared" si="35"/>
        <v>0</v>
      </c>
      <c r="BD21" s="207">
        <f t="shared" si="36"/>
        <v>0</v>
      </c>
      <c r="BE21" s="219">
        <f t="shared" si="37"/>
        <v>0</v>
      </c>
      <c r="BF21" s="225">
        <f t="shared" si="38"/>
        <v>0</v>
      </c>
      <c r="BG21" s="207">
        <f t="shared" si="39"/>
        <v>0</v>
      </c>
      <c r="BH21" s="133">
        <f t="shared" si="40"/>
        <v>0</v>
      </c>
      <c r="BI21" s="225">
        <f t="shared" si="41"/>
        <v>0</v>
      </c>
      <c r="BJ21" s="290"/>
      <c r="BK21" s="45">
        <f>VLOOKUP($B21,Test!$A$5:$H$58,4,0)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RCM'!$D23</f>
        <v>0</v>
      </c>
      <c r="F22" s="46"/>
      <c r="G22" s="47">
        <f t="shared" si="13"/>
        <v>0</v>
      </c>
      <c r="H22" s="46">
        <f>'[2]DDS RCM'!$E23</f>
        <v>0</v>
      </c>
      <c r="I22" s="46"/>
      <c r="J22" s="47">
        <f t="shared" si="14"/>
        <v>0</v>
      </c>
      <c r="K22" s="46">
        <f>'[2]DDS RCM'!$F23</f>
        <v>0</v>
      </c>
      <c r="L22" s="46"/>
      <c r="M22" s="48">
        <f t="shared" si="15"/>
        <v>0</v>
      </c>
      <c r="N22" s="190">
        <f t="shared" si="16"/>
        <v>0</v>
      </c>
      <c r="O22" s="129">
        <f t="shared" si="16"/>
        <v>0</v>
      </c>
      <c r="P22" s="61">
        <f t="shared" si="17"/>
        <v>0</v>
      </c>
      <c r="Q22" s="46">
        <f>'[2]DDS RCM'!$H23</f>
        <v>0</v>
      </c>
      <c r="R22" s="46"/>
      <c r="S22" s="47">
        <f t="shared" si="18"/>
        <v>0</v>
      </c>
      <c r="T22" s="46">
        <f>'[2]DDS RCM'!$I23</f>
        <v>0</v>
      </c>
      <c r="U22" s="46"/>
      <c r="V22" s="47">
        <f t="shared" si="19"/>
        <v>0</v>
      </c>
      <c r="W22" s="46">
        <f>'[2]DDS RCM'!$J23</f>
        <v>0</v>
      </c>
      <c r="X22" s="46"/>
      <c r="Y22" s="48">
        <f t="shared" si="20"/>
        <v>0</v>
      </c>
      <c r="Z22" s="190">
        <f t="shared" si="21"/>
        <v>0</v>
      </c>
      <c r="AA22" s="200">
        <f t="shared" si="21"/>
        <v>0</v>
      </c>
      <c r="AB22" s="61">
        <f t="shared" si="22"/>
        <v>0</v>
      </c>
      <c r="AC22" s="204">
        <f t="shared" si="23"/>
        <v>0</v>
      </c>
      <c r="AD22" s="133">
        <f t="shared" si="23"/>
        <v>0</v>
      </c>
      <c r="AE22" s="311">
        <f t="shared" si="24"/>
        <v>0</v>
      </c>
      <c r="AF22" s="297">
        <f>'[2]DDS RCM'!$L23</f>
        <v>0</v>
      </c>
      <c r="AG22" s="46"/>
      <c r="AH22" s="50">
        <f t="shared" si="25"/>
        <v>0</v>
      </c>
      <c r="AI22" s="46">
        <f>'[2]DDS RCM'!$M23</f>
        <v>0</v>
      </c>
      <c r="AJ22" s="46"/>
      <c r="AK22" s="50">
        <f t="shared" si="26"/>
        <v>0</v>
      </c>
      <c r="AL22" s="46">
        <f>'[2]DDS RCM'!$N23</f>
        <v>0</v>
      </c>
      <c r="AM22" s="46"/>
      <c r="AN22" s="48">
        <f t="shared" si="27"/>
        <v>0</v>
      </c>
      <c r="AO22" s="190">
        <f t="shared" si="28"/>
        <v>0</v>
      </c>
      <c r="AP22" s="129">
        <f t="shared" si="28"/>
        <v>0</v>
      </c>
      <c r="AQ22" s="61">
        <f t="shared" si="29"/>
        <v>0</v>
      </c>
      <c r="AR22" s="297">
        <f>'[2]DDS RCM'!$P23</f>
        <v>0</v>
      </c>
      <c r="AS22" s="46"/>
      <c r="AT22" s="47">
        <f t="shared" si="30"/>
        <v>0</v>
      </c>
      <c r="AU22" s="46">
        <f>'[2]DDS RCM'!$Q23</f>
        <v>0</v>
      </c>
      <c r="AV22" s="46"/>
      <c r="AW22" s="47">
        <f t="shared" si="31"/>
        <v>0</v>
      </c>
      <c r="AX22" s="46">
        <f>'[2]DDS RCM'!$R23</f>
        <v>0</v>
      </c>
      <c r="AY22" s="46"/>
      <c r="AZ22" s="50">
        <f t="shared" si="32"/>
        <v>0</v>
      </c>
      <c r="BA22" s="190">
        <f t="shared" si="33"/>
        <v>0</v>
      </c>
      <c r="BB22" s="200">
        <f t="shared" si="34"/>
        <v>0</v>
      </c>
      <c r="BC22" s="222">
        <f t="shared" si="35"/>
        <v>0</v>
      </c>
      <c r="BD22" s="204">
        <f t="shared" si="36"/>
        <v>0</v>
      </c>
      <c r="BE22" s="217">
        <f t="shared" si="37"/>
        <v>0</v>
      </c>
      <c r="BF22" s="225">
        <f t="shared" si="38"/>
        <v>0</v>
      </c>
      <c r="BG22" s="204">
        <f t="shared" si="39"/>
        <v>0</v>
      </c>
      <c r="BH22" s="133">
        <f t="shared" si="40"/>
        <v>0</v>
      </c>
      <c r="BI22" s="225">
        <f t="shared" si="41"/>
        <v>0</v>
      </c>
      <c r="BJ22" s="290"/>
      <c r="BK22" s="45">
        <f>VLOOKUP($B22,Test!$A$5:$H$58,4,0)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RCM'!$D24</f>
        <v>0</v>
      </c>
      <c r="F23" s="46"/>
      <c r="G23" s="47">
        <f t="shared" si="13"/>
        <v>0</v>
      </c>
      <c r="H23" s="46">
        <f>'[2]DDS RCM'!$E24</f>
        <v>0</v>
      </c>
      <c r="I23" s="46"/>
      <c r="J23" s="47">
        <f t="shared" si="14"/>
        <v>0</v>
      </c>
      <c r="K23" s="46">
        <f>'[2]DDS RCM'!$F24</f>
        <v>0</v>
      </c>
      <c r="L23" s="46"/>
      <c r="M23" s="48">
        <f t="shared" si="15"/>
        <v>0</v>
      </c>
      <c r="N23" s="190">
        <f t="shared" si="16"/>
        <v>0</v>
      </c>
      <c r="O23" s="129">
        <f t="shared" si="16"/>
        <v>0</v>
      </c>
      <c r="P23" s="61">
        <f t="shared" si="17"/>
        <v>0</v>
      </c>
      <c r="Q23" s="46">
        <f>'[2]DDS RCM'!$H24</f>
        <v>0</v>
      </c>
      <c r="R23" s="46"/>
      <c r="S23" s="47">
        <f t="shared" si="18"/>
        <v>0</v>
      </c>
      <c r="T23" s="46">
        <f>'[2]DDS RCM'!$I24</f>
        <v>0</v>
      </c>
      <c r="U23" s="46"/>
      <c r="V23" s="47">
        <f t="shared" si="19"/>
        <v>0</v>
      </c>
      <c r="W23" s="46">
        <f>'[2]DDS RCM'!$J24</f>
        <v>0</v>
      </c>
      <c r="X23" s="46"/>
      <c r="Y23" s="48">
        <f t="shared" si="20"/>
        <v>0</v>
      </c>
      <c r="Z23" s="190">
        <f t="shared" si="21"/>
        <v>0</v>
      </c>
      <c r="AA23" s="200">
        <f t="shared" si="21"/>
        <v>0</v>
      </c>
      <c r="AB23" s="61">
        <f t="shared" si="22"/>
        <v>0</v>
      </c>
      <c r="AC23" s="204">
        <f t="shared" si="23"/>
        <v>0</v>
      </c>
      <c r="AD23" s="133">
        <f t="shared" si="23"/>
        <v>0</v>
      </c>
      <c r="AE23" s="311">
        <f t="shared" si="24"/>
        <v>0</v>
      </c>
      <c r="AF23" s="297">
        <f>'[2]DDS RCM'!$L24</f>
        <v>0</v>
      </c>
      <c r="AG23" s="46"/>
      <c r="AH23" s="50">
        <f t="shared" si="25"/>
        <v>0</v>
      </c>
      <c r="AI23" s="46">
        <f>'[2]DDS RCM'!$M24</f>
        <v>0</v>
      </c>
      <c r="AJ23" s="46"/>
      <c r="AK23" s="50">
        <f t="shared" si="26"/>
        <v>0</v>
      </c>
      <c r="AL23" s="46">
        <f>'[2]DDS RCM'!$N24</f>
        <v>0</v>
      </c>
      <c r="AM23" s="46"/>
      <c r="AN23" s="48">
        <f t="shared" si="27"/>
        <v>0</v>
      </c>
      <c r="AO23" s="190">
        <f t="shared" si="28"/>
        <v>0</v>
      </c>
      <c r="AP23" s="129">
        <f t="shared" si="28"/>
        <v>0</v>
      </c>
      <c r="AQ23" s="61">
        <f t="shared" si="29"/>
        <v>0</v>
      </c>
      <c r="AR23" s="297">
        <f>'[2]DDS RCM'!$P24</f>
        <v>0</v>
      </c>
      <c r="AS23" s="46"/>
      <c r="AT23" s="47">
        <f t="shared" si="30"/>
        <v>0</v>
      </c>
      <c r="AU23" s="46">
        <f>'[2]DDS RCM'!$Q24</f>
        <v>0</v>
      </c>
      <c r="AV23" s="46"/>
      <c r="AW23" s="47">
        <f t="shared" si="31"/>
        <v>0</v>
      </c>
      <c r="AX23" s="46">
        <f>'[2]DDS RCM'!$R24</f>
        <v>0</v>
      </c>
      <c r="AY23" s="46"/>
      <c r="AZ23" s="50">
        <f t="shared" si="32"/>
        <v>0</v>
      </c>
      <c r="BA23" s="190">
        <f t="shared" si="33"/>
        <v>0</v>
      </c>
      <c r="BB23" s="200">
        <f t="shared" si="34"/>
        <v>0</v>
      </c>
      <c r="BC23" s="222">
        <f t="shared" si="35"/>
        <v>0</v>
      </c>
      <c r="BD23" s="204">
        <f t="shared" si="36"/>
        <v>0</v>
      </c>
      <c r="BE23" s="217">
        <f t="shared" si="37"/>
        <v>0</v>
      </c>
      <c r="BF23" s="225">
        <f t="shared" si="38"/>
        <v>0</v>
      </c>
      <c r="BG23" s="204">
        <f t="shared" si="39"/>
        <v>0</v>
      </c>
      <c r="BH23" s="133">
        <f t="shared" si="40"/>
        <v>0</v>
      </c>
      <c r="BI23" s="225">
        <f t="shared" si="41"/>
        <v>0</v>
      </c>
      <c r="BJ23" s="290"/>
      <c r="BK23" s="45">
        <f>VLOOKUP($B23,Test!$A$5:$H$58,4,0)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RCM'!$D25</f>
        <v>0</v>
      </c>
      <c r="F24" s="46"/>
      <c r="G24" s="47">
        <f t="shared" si="13"/>
        <v>0</v>
      </c>
      <c r="H24" s="46">
        <f>'[2]DDS RCM'!$E25</f>
        <v>0</v>
      </c>
      <c r="I24" s="46"/>
      <c r="J24" s="47">
        <f t="shared" si="14"/>
        <v>0</v>
      </c>
      <c r="K24" s="46">
        <f>'[2]DDS RCM'!$F25</f>
        <v>0</v>
      </c>
      <c r="L24" s="46"/>
      <c r="M24" s="48">
        <f t="shared" si="15"/>
        <v>0</v>
      </c>
      <c r="N24" s="190">
        <f t="shared" si="16"/>
        <v>0</v>
      </c>
      <c r="O24" s="129">
        <f t="shared" si="16"/>
        <v>0</v>
      </c>
      <c r="P24" s="61">
        <f t="shared" si="17"/>
        <v>0</v>
      </c>
      <c r="Q24" s="46">
        <f>'[2]DDS RCM'!$H25</f>
        <v>0</v>
      </c>
      <c r="R24" s="46"/>
      <c r="S24" s="47">
        <f t="shared" si="18"/>
        <v>0</v>
      </c>
      <c r="T24" s="46">
        <f>'[2]DDS RCM'!$I25</f>
        <v>0</v>
      </c>
      <c r="U24" s="46"/>
      <c r="V24" s="47">
        <f t="shared" si="19"/>
        <v>0</v>
      </c>
      <c r="W24" s="46">
        <f>'[2]DDS RCM'!$J25</f>
        <v>0</v>
      </c>
      <c r="X24" s="46"/>
      <c r="Y24" s="48">
        <f t="shared" si="20"/>
        <v>0</v>
      </c>
      <c r="Z24" s="190">
        <f t="shared" si="21"/>
        <v>0</v>
      </c>
      <c r="AA24" s="200">
        <f t="shared" si="21"/>
        <v>0</v>
      </c>
      <c r="AB24" s="61">
        <f t="shared" si="22"/>
        <v>0</v>
      </c>
      <c r="AC24" s="204">
        <f t="shared" si="23"/>
        <v>0</v>
      </c>
      <c r="AD24" s="133">
        <f t="shared" si="23"/>
        <v>0</v>
      </c>
      <c r="AE24" s="311">
        <f t="shared" si="24"/>
        <v>0</v>
      </c>
      <c r="AF24" s="297">
        <f>'[2]DDS RCM'!$L25</f>
        <v>0</v>
      </c>
      <c r="AG24" s="46"/>
      <c r="AH24" s="50">
        <f t="shared" si="25"/>
        <v>0</v>
      </c>
      <c r="AI24" s="46">
        <f>'[2]DDS RCM'!$M25</f>
        <v>0</v>
      </c>
      <c r="AJ24" s="46"/>
      <c r="AK24" s="50">
        <f t="shared" si="26"/>
        <v>0</v>
      </c>
      <c r="AL24" s="46">
        <f>'[2]DDS RCM'!$N25</f>
        <v>0</v>
      </c>
      <c r="AM24" s="46"/>
      <c r="AN24" s="48">
        <f t="shared" si="27"/>
        <v>0</v>
      </c>
      <c r="AO24" s="190">
        <f t="shared" si="28"/>
        <v>0</v>
      </c>
      <c r="AP24" s="129">
        <f t="shared" si="28"/>
        <v>0</v>
      </c>
      <c r="AQ24" s="61">
        <f t="shared" si="29"/>
        <v>0</v>
      </c>
      <c r="AR24" s="297">
        <f>'[2]DDS RCM'!$P25</f>
        <v>0</v>
      </c>
      <c r="AS24" s="46"/>
      <c r="AT24" s="47">
        <f t="shared" si="30"/>
        <v>0</v>
      </c>
      <c r="AU24" s="46">
        <f>'[2]DDS RCM'!$Q25</f>
        <v>0</v>
      </c>
      <c r="AV24" s="46"/>
      <c r="AW24" s="47">
        <f t="shared" si="31"/>
        <v>0</v>
      </c>
      <c r="AX24" s="46">
        <f>'[2]DDS RCM'!$R25</f>
        <v>0</v>
      </c>
      <c r="AY24" s="46"/>
      <c r="AZ24" s="50">
        <f t="shared" si="32"/>
        <v>0</v>
      </c>
      <c r="BA24" s="190">
        <f t="shared" si="33"/>
        <v>0</v>
      </c>
      <c r="BB24" s="200">
        <f t="shared" si="34"/>
        <v>0</v>
      </c>
      <c r="BC24" s="222">
        <f t="shared" si="35"/>
        <v>0</v>
      </c>
      <c r="BD24" s="204">
        <f t="shared" si="36"/>
        <v>0</v>
      </c>
      <c r="BE24" s="217">
        <f t="shared" si="37"/>
        <v>0</v>
      </c>
      <c r="BF24" s="225">
        <f t="shared" si="38"/>
        <v>0</v>
      </c>
      <c r="BG24" s="204">
        <f t="shared" si="39"/>
        <v>0</v>
      </c>
      <c r="BH24" s="133">
        <f t="shared" si="40"/>
        <v>0</v>
      </c>
      <c r="BI24" s="225">
        <f t="shared" si="41"/>
        <v>0</v>
      </c>
      <c r="BJ24" s="290"/>
      <c r="BK24" s="45">
        <f>VLOOKUP($B24,Test!$A$5:$H$58,4,0)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RCM'!$D26</f>
        <v>0</v>
      </c>
      <c r="F25" s="46"/>
      <c r="G25" s="47">
        <f t="shared" si="13"/>
        <v>0</v>
      </c>
      <c r="H25" s="46">
        <f>'[2]DDS RCM'!$E26</f>
        <v>0</v>
      </c>
      <c r="I25" s="46"/>
      <c r="J25" s="47">
        <f t="shared" si="14"/>
        <v>0</v>
      </c>
      <c r="K25" s="46">
        <f>'[2]DDS RCM'!$F26</f>
        <v>0</v>
      </c>
      <c r="L25" s="46"/>
      <c r="M25" s="48">
        <f t="shared" si="15"/>
        <v>0</v>
      </c>
      <c r="N25" s="190">
        <f t="shared" si="16"/>
        <v>0</v>
      </c>
      <c r="O25" s="129">
        <f t="shared" si="16"/>
        <v>0</v>
      </c>
      <c r="P25" s="61">
        <f t="shared" si="17"/>
        <v>0</v>
      </c>
      <c r="Q25" s="46">
        <f>'[2]DDS RCM'!$H26</f>
        <v>0</v>
      </c>
      <c r="R25" s="46"/>
      <c r="S25" s="47">
        <f t="shared" si="18"/>
        <v>0</v>
      </c>
      <c r="T25" s="46">
        <f>'[2]DDS RCM'!$I26</f>
        <v>0</v>
      </c>
      <c r="U25" s="46"/>
      <c r="V25" s="47">
        <f t="shared" si="19"/>
        <v>0</v>
      </c>
      <c r="W25" s="46">
        <f>'[2]DDS RCM'!$J26</f>
        <v>0</v>
      </c>
      <c r="X25" s="46"/>
      <c r="Y25" s="48">
        <f t="shared" si="20"/>
        <v>0</v>
      </c>
      <c r="Z25" s="190">
        <f t="shared" si="21"/>
        <v>0</v>
      </c>
      <c r="AA25" s="200">
        <f t="shared" si="21"/>
        <v>0</v>
      </c>
      <c r="AB25" s="61">
        <f t="shared" si="22"/>
        <v>0</v>
      </c>
      <c r="AC25" s="204">
        <f t="shared" si="23"/>
        <v>0</v>
      </c>
      <c r="AD25" s="133">
        <f t="shared" si="23"/>
        <v>0</v>
      </c>
      <c r="AE25" s="311">
        <f t="shared" si="24"/>
        <v>0</v>
      </c>
      <c r="AF25" s="297">
        <f>'[2]DDS RCM'!$L26</f>
        <v>0</v>
      </c>
      <c r="AG25" s="46"/>
      <c r="AH25" s="50">
        <f t="shared" si="25"/>
        <v>0</v>
      </c>
      <c r="AI25" s="46">
        <f>'[2]DDS RCM'!$M26</f>
        <v>0</v>
      </c>
      <c r="AJ25" s="46"/>
      <c r="AK25" s="50">
        <f t="shared" si="26"/>
        <v>0</v>
      </c>
      <c r="AL25" s="46">
        <f>'[2]DDS RCM'!$N26</f>
        <v>0</v>
      </c>
      <c r="AM25" s="46"/>
      <c r="AN25" s="48">
        <f t="shared" si="27"/>
        <v>0</v>
      </c>
      <c r="AO25" s="190">
        <f t="shared" si="28"/>
        <v>0</v>
      </c>
      <c r="AP25" s="129">
        <f t="shared" si="28"/>
        <v>0</v>
      </c>
      <c r="AQ25" s="61">
        <f t="shared" si="29"/>
        <v>0</v>
      </c>
      <c r="AR25" s="297">
        <f>'[2]DDS RCM'!$P26</f>
        <v>0</v>
      </c>
      <c r="AS25" s="46"/>
      <c r="AT25" s="47">
        <f t="shared" si="30"/>
        <v>0</v>
      </c>
      <c r="AU25" s="46">
        <f>'[2]DDS RCM'!$Q26</f>
        <v>0</v>
      </c>
      <c r="AV25" s="46"/>
      <c r="AW25" s="47">
        <f t="shared" si="31"/>
        <v>0</v>
      </c>
      <c r="AX25" s="46">
        <f>'[2]DDS RCM'!$R26</f>
        <v>0</v>
      </c>
      <c r="AY25" s="46"/>
      <c r="AZ25" s="50">
        <f t="shared" si="32"/>
        <v>0</v>
      </c>
      <c r="BA25" s="190">
        <f t="shared" si="33"/>
        <v>0</v>
      </c>
      <c r="BB25" s="200">
        <f t="shared" si="34"/>
        <v>0</v>
      </c>
      <c r="BC25" s="222">
        <f t="shared" si="35"/>
        <v>0</v>
      </c>
      <c r="BD25" s="204">
        <f t="shared" si="36"/>
        <v>0</v>
      </c>
      <c r="BE25" s="217">
        <f t="shared" si="37"/>
        <v>0</v>
      </c>
      <c r="BF25" s="225">
        <f t="shared" si="38"/>
        <v>0</v>
      </c>
      <c r="BG25" s="204">
        <f t="shared" si="39"/>
        <v>0</v>
      </c>
      <c r="BH25" s="133">
        <f t="shared" si="40"/>
        <v>0</v>
      </c>
      <c r="BI25" s="225">
        <f t="shared" si="41"/>
        <v>0</v>
      </c>
      <c r="BJ25" s="290"/>
      <c r="BK25" s="45">
        <f>VLOOKUP($B25,Test!$A$5:$H$58,4,0)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RCM'!$D27</f>
        <v>0</v>
      </c>
      <c r="F26" s="46"/>
      <c r="G26" s="47">
        <f t="shared" si="13"/>
        <v>0</v>
      </c>
      <c r="H26" s="46">
        <f>'[2]DDS RCM'!$E27</f>
        <v>0</v>
      </c>
      <c r="I26" s="46"/>
      <c r="J26" s="47">
        <f t="shared" si="14"/>
        <v>0</v>
      </c>
      <c r="K26" s="46">
        <f>'[2]DDS RCM'!$F27</f>
        <v>0</v>
      </c>
      <c r="L26" s="46"/>
      <c r="M26" s="48">
        <f t="shared" si="15"/>
        <v>0</v>
      </c>
      <c r="N26" s="190">
        <f t="shared" si="16"/>
        <v>0</v>
      </c>
      <c r="O26" s="129">
        <f t="shared" si="16"/>
        <v>0</v>
      </c>
      <c r="P26" s="61">
        <f t="shared" si="17"/>
        <v>0</v>
      </c>
      <c r="Q26" s="46">
        <f>'[2]DDS RCM'!$H27</f>
        <v>0</v>
      </c>
      <c r="R26" s="46"/>
      <c r="S26" s="47">
        <f t="shared" si="18"/>
        <v>0</v>
      </c>
      <c r="T26" s="46">
        <f>'[2]DDS RCM'!$I27</f>
        <v>0</v>
      </c>
      <c r="U26" s="46"/>
      <c r="V26" s="47">
        <f t="shared" si="19"/>
        <v>0</v>
      </c>
      <c r="W26" s="46">
        <f>'[2]DDS RCM'!$J27</f>
        <v>0</v>
      </c>
      <c r="X26" s="46"/>
      <c r="Y26" s="48">
        <f t="shared" si="20"/>
        <v>0</v>
      </c>
      <c r="Z26" s="190">
        <f t="shared" si="21"/>
        <v>0</v>
      </c>
      <c r="AA26" s="200">
        <f t="shared" si="21"/>
        <v>0</v>
      </c>
      <c r="AB26" s="61">
        <f t="shared" si="22"/>
        <v>0</v>
      </c>
      <c r="AC26" s="204">
        <f t="shared" si="23"/>
        <v>0</v>
      </c>
      <c r="AD26" s="133">
        <f t="shared" si="23"/>
        <v>0</v>
      </c>
      <c r="AE26" s="311">
        <f t="shared" si="24"/>
        <v>0</v>
      </c>
      <c r="AF26" s="297">
        <f>'[2]DDS RCM'!$L27</f>
        <v>0</v>
      </c>
      <c r="AG26" s="46"/>
      <c r="AH26" s="50">
        <f t="shared" si="25"/>
        <v>0</v>
      </c>
      <c r="AI26" s="46">
        <f>'[2]DDS RCM'!$M27</f>
        <v>0</v>
      </c>
      <c r="AJ26" s="46"/>
      <c r="AK26" s="50">
        <f t="shared" si="26"/>
        <v>0</v>
      </c>
      <c r="AL26" s="46">
        <f>'[2]DDS RCM'!$N27</f>
        <v>0</v>
      </c>
      <c r="AM26" s="46"/>
      <c r="AN26" s="48">
        <f t="shared" si="27"/>
        <v>0</v>
      </c>
      <c r="AO26" s="190">
        <f t="shared" si="28"/>
        <v>0</v>
      </c>
      <c r="AP26" s="129">
        <f t="shared" si="28"/>
        <v>0</v>
      </c>
      <c r="AQ26" s="61">
        <f t="shared" si="29"/>
        <v>0</v>
      </c>
      <c r="AR26" s="297">
        <f>'[2]DDS RCM'!$P27</f>
        <v>0</v>
      </c>
      <c r="AS26" s="46"/>
      <c r="AT26" s="47">
        <f t="shared" si="30"/>
        <v>0</v>
      </c>
      <c r="AU26" s="46">
        <f>'[2]DDS RCM'!$Q27</f>
        <v>0</v>
      </c>
      <c r="AV26" s="46"/>
      <c r="AW26" s="47">
        <f t="shared" si="31"/>
        <v>0</v>
      </c>
      <c r="AX26" s="46">
        <f>'[2]DDS RCM'!$R27</f>
        <v>0</v>
      </c>
      <c r="AY26" s="46"/>
      <c r="AZ26" s="50">
        <f t="shared" si="32"/>
        <v>0</v>
      </c>
      <c r="BA26" s="190">
        <f t="shared" si="33"/>
        <v>0</v>
      </c>
      <c r="BB26" s="200">
        <f t="shared" si="34"/>
        <v>0</v>
      </c>
      <c r="BC26" s="222">
        <f t="shared" si="35"/>
        <v>0</v>
      </c>
      <c r="BD26" s="204">
        <f t="shared" si="36"/>
        <v>0</v>
      </c>
      <c r="BE26" s="217">
        <f t="shared" si="37"/>
        <v>0</v>
      </c>
      <c r="BF26" s="225">
        <f t="shared" si="38"/>
        <v>0</v>
      </c>
      <c r="BG26" s="204">
        <f t="shared" si="39"/>
        <v>0</v>
      </c>
      <c r="BH26" s="133">
        <f t="shared" si="40"/>
        <v>0</v>
      </c>
      <c r="BI26" s="225">
        <f t="shared" si="41"/>
        <v>0</v>
      </c>
      <c r="BJ26" s="290"/>
      <c r="BK26" s="45">
        <f>VLOOKUP($B26,Test!$A$5:$H$58,4,0)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RCM'!$D28</f>
        <v>0</v>
      </c>
      <c r="F27" s="46"/>
      <c r="G27" s="47">
        <f t="shared" si="13"/>
        <v>0</v>
      </c>
      <c r="H27" s="46">
        <f>'[2]DDS RCM'!$E28</f>
        <v>0</v>
      </c>
      <c r="I27" s="46"/>
      <c r="J27" s="47">
        <f t="shared" si="14"/>
        <v>0</v>
      </c>
      <c r="K27" s="46">
        <f>'[2]DDS RCM'!$F28</f>
        <v>0</v>
      </c>
      <c r="L27" s="46"/>
      <c r="M27" s="48">
        <f t="shared" si="15"/>
        <v>0</v>
      </c>
      <c r="N27" s="190">
        <f t="shared" si="16"/>
        <v>0</v>
      </c>
      <c r="O27" s="129">
        <f t="shared" si="16"/>
        <v>0</v>
      </c>
      <c r="P27" s="61">
        <f t="shared" si="17"/>
        <v>0</v>
      </c>
      <c r="Q27" s="46">
        <f>'[2]DDS RCM'!$H28</f>
        <v>0</v>
      </c>
      <c r="R27" s="46"/>
      <c r="S27" s="47">
        <f t="shared" si="18"/>
        <v>0</v>
      </c>
      <c r="T27" s="46">
        <f>'[2]DDS RCM'!$I28</f>
        <v>0</v>
      </c>
      <c r="U27" s="46"/>
      <c r="V27" s="47">
        <f t="shared" si="19"/>
        <v>0</v>
      </c>
      <c r="W27" s="46">
        <f>'[2]DDS RCM'!$J28</f>
        <v>0</v>
      </c>
      <c r="X27" s="46"/>
      <c r="Y27" s="48">
        <f t="shared" si="20"/>
        <v>0</v>
      </c>
      <c r="Z27" s="190">
        <f t="shared" si="21"/>
        <v>0</v>
      </c>
      <c r="AA27" s="200">
        <f t="shared" si="21"/>
        <v>0</v>
      </c>
      <c r="AB27" s="61">
        <f t="shared" si="22"/>
        <v>0</v>
      </c>
      <c r="AC27" s="204">
        <f t="shared" si="23"/>
        <v>0</v>
      </c>
      <c r="AD27" s="133">
        <f t="shared" si="23"/>
        <v>0</v>
      </c>
      <c r="AE27" s="311">
        <f t="shared" si="24"/>
        <v>0</v>
      </c>
      <c r="AF27" s="297">
        <f>'[2]DDS RCM'!$L28</f>
        <v>0</v>
      </c>
      <c r="AG27" s="46"/>
      <c r="AH27" s="50">
        <f t="shared" si="25"/>
        <v>0</v>
      </c>
      <c r="AI27" s="46">
        <f>'[2]DDS RCM'!$M28</f>
        <v>0</v>
      </c>
      <c r="AJ27" s="46"/>
      <c r="AK27" s="50">
        <f t="shared" si="26"/>
        <v>0</v>
      </c>
      <c r="AL27" s="46">
        <f>'[2]DDS RCM'!$N28</f>
        <v>0</v>
      </c>
      <c r="AM27" s="46"/>
      <c r="AN27" s="48">
        <f t="shared" si="27"/>
        <v>0</v>
      </c>
      <c r="AO27" s="190">
        <f t="shared" si="28"/>
        <v>0</v>
      </c>
      <c r="AP27" s="129">
        <f t="shared" si="28"/>
        <v>0</v>
      </c>
      <c r="AQ27" s="61">
        <f t="shared" si="29"/>
        <v>0</v>
      </c>
      <c r="AR27" s="297">
        <f>'[2]DDS RCM'!$P28</f>
        <v>0</v>
      </c>
      <c r="AS27" s="46"/>
      <c r="AT27" s="47">
        <f t="shared" si="30"/>
        <v>0</v>
      </c>
      <c r="AU27" s="46">
        <f>'[2]DDS RCM'!$Q28</f>
        <v>0</v>
      </c>
      <c r="AV27" s="46"/>
      <c r="AW27" s="47">
        <f t="shared" si="31"/>
        <v>0</v>
      </c>
      <c r="AX27" s="46">
        <f>'[2]DDS RCM'!$R28</f>
        <v>0</v>
      </c>
      <c r="AY27" s="46"/>
      <c r="AZ27" s="50">
        <f t="shared" si="32"/>
        <v>0</v>
      </c>
      <c r="BA27" s="190">
        <f t="shared" si="33"/>
        <v>0</v>
      </c>
      <c r="BB27" s="200">
        <f t="shared" si="34"/>
        <v>0</v>
      </c>
      <c r="BC27" s="222">
        <f t="shared" si="35"/>
        <v>0</v>
      </c>
      <c r="BD27" s="204">
        <f t="shared" si="36"/>
        <v>0</v>
      </c>
      <c r="BE27" s="217">
        <f t="shared" si="37"/>
        <v>0</v>
      </c>
      <c r="BF27" s="225">
        <f t="shared" si="38"/>
        <v>0</v>
      </c>
      <c r="BG27" s="204">
        <f t="shared" si="39"/>
        <v>0</v>
      </c>
      <c r="BH27" s="133">
        <f t="shared" si="40"/>
        <v>0</v>
      </c>
      <c r="BI27" s="225">
        <f t="shared" si="41"/>
        <v>0</v>
      </c>
      <c r="BJ27" s="290"/>
      <c r="BK27" s="45">
        <f>VLOOKUP($B27,Test!$A$5:$H$58,4,0)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RCM'!$D29</f>
        <v>0</v>
      </c>
      <c r="F28" s="46"/>
      <c r="G28" s="47">
        <f t="shared" si="13"/>
        <v>0</v>
      </c>
      <c r="H28" s="46">
        <f>'[2]DDS RCM'!$E29</f>
        <v>0</v>
      </c>
      <c r="I28" s="46"/>
      <c r="J28" s="47">
        <f t="shared" si="14"/>
        <v>0</v>
      </c>
      <c r="K28" s="46">
        <f>'[2]DDS RCM'!$F29</f>
        <v>0</v>
      </c>
      <c r="L28" s="46"/>
      <c r="M28" s="48">
        <f t="shared" si="15"/>
        <v>0</v>
      </c>
      <c r="N28" s="190">
        <f t="shared" si="16"/>
        <v>0</v>
      </c>
      <c r="O28" s="129">
        <f t="shared" si="16"/>
        <v>0</v>
      </c>
      <c r="P28" s="61">
        <f t="shared" si="17"/>
        <v>0</v>
      </c>
      <c r="Q28" s="46">
        <f>'[2]DDS RCM'!$H29</f>
        <v>0</v>
      </c>
      <c r="R28" s="46"/>
      <c r="S28" s="47">
        <f t="shared" si="18"/>
        <v>0</v>
      </c>
      <c r="T28" s="46">
        <f>'[2]DDS RCM'!$I29</f>
        <v>0</v>
      </c>
      <c r="U28" s="46"/>
      <c r="V28" s="47">
        <f t="shared" si="19"/>
        <v>0</v>
      </c>
      <c r="W28" s="46">
        <f>'[2]DDS RCM'!$J29</f>
        <v>0</v>
      </c>
      <c r="X28" s="46"/>
      <c r="Y28" s="48">
        <f t="shared" si="20"/>
        <v>0</v>
      </c>
      <c r="Z28" s="190">
        <f t="shared" si="21"/>
        <v>0</v>
      </c>
      <c r="AA28" s="200">
        <f t="shared" si="21"/>
        <v>0</v>
      </c>
      <c r="AB28" s="61">
        <f t="shared" si="22"/>
        <v>0</v>
      </c>
      <c r="AC28" s="204">
        <f t="shared" si="23"/>
        <v>0</v>
      </c>
      <c r="AD28" s="133">
        <f t="shared" si="23"/>
        <v>0</v>
      </c>
      <c r="AE28" s="311">
        <f t="shared" si="24"/>
        <v>0</v>
      </c>
      <c r="AF28" s="297">
        <f>'[2]DDS RCM'!$L29</f>
        <v>0</v>
      </c>
      <c r="AG28" s="46"/>
      <c r="AH28" s="50">
        <f t="shared" si="25"/>
        <v>0</v>
      </c>
      <c r="AI28" s="46">
        <f>'[2]DDS RCM'!$M29</f>
        <v>0</v>
      </c>
      <c r="AJ28" s="46"/>
      <c r="AK28" s="50">
        <f t="shared" si="26"/>
        <v>0</v>
      </c>
      <c r="AL28" s="46">
        <f>'[2]DDS RCM'!$N29</f>
        <v>0</v>
      </c>
      <c r="AM28" s="46"/>
      <c r="AN28" s="48">
        <f t="shared" si="27"/>
        <v>0</v>
      </c>
      <c r="AO28" s="190">
        <f t="shared" si="28"/>
        <v>0</v>
      </c>
      <c r="AP28" s="129">
        <f t="shared" si="28"/>
        <v>0</v>
      </c>
      <c r="AQ28" s="61">
        <f t="shared" si="29"/>
        <v>0</v>
      </c>
      <c r="AR28" s="297">
        <f>'[2]DDS RCM'!$P29</f>
        <v>0</v>
      </c>
      <c r="AS28" s="46"/>
      <c r="AT28" s="47">
        <f t="shared" si="30"/>
        <v>0</v>
      </c>
      <c r="AU28" s="46">
        <f>'[2]DDS RCM'!$Q29</f>
        <v>0</v>
      </c>
      <c r="AV28" s="46"/>
      <c r="AW28" s="47">
        <f t="shared" si="31"/>
        <v>0</v>
      </c>
      <c r="AX28" s="46">
        <f>'[2]DDS RCM'!$R29</f>
        <v>0</v>
      </c>
      <c r="AY28" s="46"/>
      <c r="AZ28" s="50">
        <f t="shared" si="32"/>
        <v>0</v>
      </c>
      <c r="BA28" s="190">
        <f t="shared" si="33"/>
        <v>0</v>
      </c>
      <c r="BB28" s="200">
        <f t="shared" si="34"/>
        <v>0</v>
      </c>
      <c r="BC28" s="222">
        <f t="shared" si="35"/>
        <v>0</v>
      </c>
      <c r="BD28" s="204">
        <f t="shared" si="36"/>
        <v>0</v>
      </c>
      <c r="BE28" s="217">
        <f t="shared" si="37"/>
        <v>0</v>
      </c>
      <c r="BF28" s="225">
        <f t="shared" si="38"/>
        <v>0</v>
      </c>
      <c r="BG28" s="204">
        <f t="shared" si="39"/>
        <v>0</v>
      </c>
      <c r="BH28" s="133">
        <f t="shared" si="40"/>
        <v>0</v>
      </c>
      <c r="BI28" s="225">
        <f t="shared" si="41"/>
        <v>0</v>
      </c>
      <c r="BJ28" s="290"/>
      <c r="BK28" s="45">
        <f>VLOOKUP($B28,Test!$A$5:$H$58,4,0)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RCM'!$D30</f>
        <v>0</v>
      </c>
      <c r="F29" s="46"/>
      <c r="G29" s="47">
        <f t="shared" si="13"/>
        <v>0</v>
      </c>
      <c r="H29" s="46">
        <f>'[2]DDS RCM'!$E30</f>
        <v>0</v>
      </c>
      <c r="I29" s="46"/>
      <c r="J29" s="47">
        <f t="shared" si="14"/>
        <v>0</v>
      </c>
      <c r="K29" s="46">
        <f>'[2]DDS RCM'!$F30</f>
        <v>0</v>
      </c>
      <c r="L29" s="46"/>
      <c r="M29" s="48">
        <f t="shared" si="15"/>
        <v>0</v>
      </c>
      <c r="N29" s="190">
        <f t="shared" si="16"/>
        <v>0</v>
      </c>
      <c r="O29" s="129">
        <f t="shared" si="16"/>
        <v>0</v>
      </c>
      <c r="P29" s="61">
        <f t="shared" si="17"/>
        <v>0</v>
      </c>
      <c r="Q29" s="46">
        <f>'[2]DDS RCM'!$H30</f>
        <v>0</v>
      </c>
      <c r="R29" s="46"/>
      <c r="S29" s="47">
        <f t="shared" si="18"/>
        <v>0</v>
      </c>
      <c r="T29" s="46">
        <f>'[2]DDS RCM'!$I30</f>
        <v>0</v>
      </c>
      <c r="U29" s="46"/>
      <c r="V29" s="47">
        <f t="shared" si="19"/>
        <v>0</v>
      </c>
      <c r="W29" s="46">
        <f>'[2]DDS RCM'!$J30</f>
        <v>0</v>
      </c>
      <c r="X29" s="46"/>
      <c r="Y29" s="48">
        <f t="shared" si="20"/>
        <v>0</v>
      </c>
      <c r="Z29" s="190">
        <f t="shared" si="21"/>
        <v>0</v>
      </c>
      <c r="AA29" s="200">
        <f t="shared" si="21"/>
        <v>0</v>
      </c>
      <c r="AB29" s="61">
        <f t="shared" si="22"/>
        <v>0</v>
      </c>
      <c r="AC29" s="204">
        <f t="shared" si="23"/>
        <v>0</v>
      </c>
      <c r="AD29" s="133">
        <f t="shared" si="23"/>
        <v>0</v>
      </c>
      <c r="AE29" s="311">
        <f t="shared" si="24"/>
        <v>0</v>
      </c>
      <c r="AF29" s="297">
        <f>'[2]DDS RCM'!$L30</f>
        <v>0</v>
      </c>
      <c r="AG29" s="46"/>
      <c r="AH29" s="50">
        <f t="shared" si="25"/>
        <v>0</v>
      </c>
      <c r="AI29" s="46">
        <f>'[2]DDS RCM'!$M30</f>
        <v>0</v>
      </c>
      <c r="AJ29" s="46"/>
      <c r="AK29" s="50">
        <f t="shared" si="26"/>
        <v>0</v>
      </c>
      <c r="AL29" s="46">
        <f>'[2]DDS RCM'!$N30</f>
        <v>0</v>
      </c>
      <c r="AM29" s="46"/>
      <c r="AN29" s="48">
        <f t="shared" si="27"/>
        <v>0</v>
      </c>
      <c r="AO29" s="190">
        <f t="shared" si="28"/>
        <v>0</v>
      </c>
      <c r="AP29" s="129">
        <f t="shared" si="28"/>
        <v>0</v>
      </c>
      <c r="AQ29" s="61">
        <f t="shared" si="29"/>
        <v>0</v>
      </c>
      <c r="AR29" s="297">
        <f>'[2]DDS RCM'!$P30</f>
        <v>0</v>
      </c>
      <c r="AS29" s="46"/>
      <c r="AT29" s="47">
        <f t="shared" si="30"/>
        <v>0</v>
      </c>
      <c r="AU29" s="46">
        <f>'[2]DDS RCM'!$Q30</f>
        <v>0</v>
      </c>
      <c r="AV29" s="46"/>
      <c r="AW29" s="47">
        <f t="shared" si="31"/>
        <v>0</v>
      </c>
      <c r="AX29" s="46">
        <f>'[2]DDS RCM'!$R30</f>
        <v>0</v>
      </c>
      <c r="AY29" s="46"/>
      <c r="AZ29" s="50">
        <f t="shared" si="32"/>
        <v>0</v>
      </c>
      <c r="BA29" s="190">
        <f t="shared" si="33"/>
        <v>0</v>
      </c>
      <c r="BB29" s="200">
        <f t="shared" si="34"/>
        <v>0</v>
      </c>
      <c r="BC29" s="222">
        <f t="shared" si="35"/>
        <v>0</v>
      </c>
      <c r="BD29" s="204">
        <f t="shared" si="36"/>
        <v>0</v>
      </c>
      <c r="BE29" s="217">
        <f t="shared" si="37"/>
        <v>0</v>
      </c>
      <c r="BF29" s="225">
        <f t="shared" si="38"/>
        <v>0</v>
      </c>
      <c r="BG29" s="204">
        <f t="shared" si="39"/>
        <v>0</v>
      </c>
      <c r="BH29" s="133">
        <f t="shared" si="40"/>
        <v>0</v>
      </c>
      <c r="BI29" s="225">
        <f t="shared" si="41"/>
        <v>0</v>
      </c>
      <c r="BJ29" s="290"/>
      <c r="BK29" s="45">
        <f>VLOOKUP($B29,Test!$A$5:$H$58,4,0)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RCM'!$D31</f>
        <v>0</v>
      </c>
      <c r="F30" s="46"/>
      <c r="G30" s="47">
        <f t="shared" si="13"/>
        <v>0</v>
      </c>
      <c r="H30" s="46">
        <f>'[2]DDS RCM'!$E31</f>
        <v>0</v>
      </c>
      <c r="I30" s="46"/>
      <c r="J30" s="47">
        <f t="shared" si="14"/>
        <v>0</v>
      </c>
      <c r="K30" s="46">
        <f>'[2]DDS RCM'!$F31</f>
        <v>0</v>
      </c>
      <c r="L30" s="46"/>
      <c r="M30" s="48">
        <f t="shared" si="15"/>
        <v>0</v>
      </c>
      <c r="N30" s="190">
        <f t="shared" si="16"/>
        <v>0</v>
      </c>
      <c r="O30" s="129">
        <f t="shared" si="16"/>
        <v>0</v>
      </c>
      <c r="P30" s="61">
        <f t="shared" si="17"/>
        <v>0</v>
      </c>
      <c r="Q30" s="46">
        <f>'[2]DDS RCM'!$H31</f>
        <v>0</v>
      </c>
      <c r="R30" s="46"/>
      <c r="S30" s="47">
        <f t="shared" si="18"/>
        <v>0</v>
      </c>
      <c r="T30" s="46">
        <f>'[2]DDS RCM'!$I31</f>
        <v>0</v>
      </c>
      <c r="U30" s="46"/>
      <c r="V30" s="47">
        <f t="shared" si="19"/>
        <v>0</v>
      </c>
      <c r="W30" s="46">
        <f>'[2]DDS RCM'!$J31</f>
        <v>0</v>
      </c>
      <c r="X30" s="46"/>
      <c r="Y30" s="48">
        <f t="shared" si="20"/>
        <v>0</v>
      </c>
      <c r="Z30" s="190">
        <f t="shared" si="21"/>
        <v>0</v>
      </c>
      <c r="AA30" s="200">
        <f t="shared" si="21"/>
        <v>0</v>
      </c>
      <c r="AB30" s="61">
        <f t="shared" si="22"/>
        <v>0</v>
      </c>
      <c r="AC30" s="204">
        <f t="shared" si="23"/>
        <v>0</v>
      </c>
      <c r="AD30" s="133">
        <f t="shared" si="23"/>
        <v>0</v>
      </c>
      <c r="AE30" s="311">
        <f t="shared" si="24"/>
        <v>0</v>
      </c>
      <c r="AF30" s="297">
        <f>'[2]DDS RCM'!$L31</f>
        <v>0</v>
      </c>
      <c r="AG30" s="46"/>
      <c r="AH30" s="50">
        <f t="shared" si="25"/>
        <v>0</v>
      </c>
      <c r="AI30" s="46">
        <f>'[2]DDS RCM'!$M31</f>
        <v>0</v>
      </c>
      <c r="AJ30" s="46"/>
      <c r="AK30" s="50">
        <f t="shared" si="26"/>
        <v>0</v>
      </c>
      <c r="AL30" s="46">
        <f>'[2]DDS RCM'!$N31</f>
        <v>0</v>
      </c>
      <c r="AM30" s="46"/>
      <c r="AN30" s="48">
        <f t="shared" si="27"/>
        <v>0</v>
      </c>
      <c r="AO30" s="190">
        <f t="shared" si="28"/>
        <v>0</v>
      </c>
      <c r="AP30" s="129">
        <f t="shared" si="28"/>
        <v>0</v>
      </c>
      <c r="AQ30" s="61">
        <f t="shared" si="29"/>
        <v>0</v>
      </c>
      <c r="AR30" s="297">
        <f>'[2]DDS RCM'!$P31</f>
        <v>0</v>
      </c>
      <c r="AS30" s="46"/>
      <c r="AT30" s="47">
        <f t="shared" si="30"/>
        <v>0</v>
      </c>
      <c r="AU30" s="46">
        <f>'[2]DDS RCM'!$Q31</f>
        <v>0</v>
      </c>
      <c r="AV30" s="46"/>
      <c r="AW30" s="47">
        <f t="shared" si="31"/>
        <v>0</v>
      </c>
      <c r="AX30" s="46">
        <f>'[2]DDS RCM'!$R31</f>
        <v>0</v>
      </c>
      <c r="AY30" s="46"/>
      <c r="AZ30" s="50">
        <f t="shared" si="32"/>
        <v>0</v>
      </c>
      <c r="BA30" s="190">
        <f t="shared" si="33"/>
        <v>0</v>
      </c>
      <c r="BB30" s="200">
        <f t="shared" si="34"/>
        <v>0</v>
      </c>
      <c r="BC30" s="222">
        <f t="shared" si="35"/>
        <v>0</v>
      </c>
      <c r="BD30" s="204">
        <f t="shared" si="36"/>
        <v>0</v>
      </c>
      <c r="BE30" s="217">
        <f t="shared" si="37"/>
        <v>0</v>
      </c>
      <c r="BF30" s="225">
        <f t="shared" si="38"/>
        <v>0</v>
      </c>
      <c r="BG30" s="204">
        <f t="shared" si="39"/>
        <v>0</v>
      </c>
      <c r="BH30" s="133">
        <f t="shared" si="40"/>
        <v>0</v>
      </c>
      <c r="BI30" s="225">
        <f t="shared" si="41"/>
        <v>0</v>
      </c>
      <c r="BJ30" s="290"/>
      <c r="BK30" s="45">
        <f>VLOOKUP($B30,Test!$A$5:$H$58,4,0)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RCM'!$D32</f>
        <v>0</v>
      </c>
      <c r="F31" s="46"/>
      <c r="G31" s="47">
        <f t="shared" si="13"/>
        <v>0</v>
      </c>
      <c r="H31" s="46">
        <f>'[2]DDS RCM'!$E32</f>
        <v>0</v>
      </c>
      <c r="I31" s="46"/>
      <c r="J31" s="47">
        <f t="shared" si="14"/>
        <v>0</v>
      </c>
      <c r="K31" s="46">
        <f>'[2]DDS RCM'!$F32</f>
        <v>0</v>
      </c>
      <c r="L31" s="46"/>
      <c r="M31" s="48">
        <f t="shared" si="15"/>
        <v>0</v>
      </c>
      <c r="N31" s="190">
        <f t="shared" si="16"/>
        <v>0</v>
      </c>
      <c r="O31" s="129">
        <f t="shared" si="16"/>
        <v>0</v>
      </c>
      <c r="P31" s="61">
        <f t="shared" si="17"/>
        <v>0</v>
      </c>
      <c r="Q31" s="46">
        <f>'[2]DDS RCM'!$H32</f>
        <v>0</v>
      </c>
      <c r="R31" s="46"/>
      <c r="S31" s="47">
        <f t="shared" si="18"/>
        <v>0</v>
      </c>
      <c r="T31" s="46">
        <f>'[2]DDS RCM'!$I32</f>
        <v>0</v>
      </c>
      <c r="U31" s="46"/>
      <c r="V31" s="47">
        <f t="shared" si="19"/>
        <v>0</v>
      </c>
      <c r="W31" s="46">
        <f>'[2]DDS RCM'!$J32</f>
        <v>0</v>
      </c>
      <c r="X31" s="46"/>
      <c r="Y31" s="48">
        <f t="shared" si="20"/>
        <v>0</v>
      </c>
      <c r="Z31" s="190">
        <f t="shared" si="21"/>
        <v>0</v>
      </c>
      <c r="AA31" s="200">
        <f t="shared" si="21"/>
        <v>0</v>
      </c>
      <c r="AB31" s="61">
        <f t="shared" si="22"/>
        <v>0</v>
      </c>
      <c r="AC31" s="204">
        <f t="shared" si="23"/>
        <v>0</v>
      </c>
      <c r="AD31" s="133">
        <f t="shared" si="23"/>
        <v>0</v>
      </c>
      <c r="AE31" s="311">
        <f t="shared" si="24"/>
        <v>0</v>
      </c>
      <c r="AF31" s="297">
        <f>'[2]DDS RCM'!$L32</f>
        <v>0</v>
      </c>
      <c r="AG31" s="46"/>
      <c r="AH31" s="50">
        <f t="shared" si="25"/>
        <v>0</v>
      </c>
      <c r="AI31" s="46">
        <f>'[2]DDS RCM'!$M32</f>
        <v>0</v>
      </c>
      <c r="AJ31" s="46"/>
      <c r="AK31" s="50">
        <f t="shared" si="26"/>
        <v>0</v>
      </c>
      <c r="AL31" s="46">
        <f>'[2]DDS RCM'!$N32</f>
        <v>0</v>
      </c>
      <c r="AM31" s="46"/>
      <c r="AN31" s="48">
        <f t="shared" si="27"/>
        <v>0</v>
      </c>
      <c r="AO31" s="190">
        <f t="shared" si="28"/>
        <v>0</v>
      </c>
      <c r="AP31" s="129">
        <f t="shared" si="28"/>
        <v>0</v>
      </c>
      <c r="AQ31" s="61">
        <f t="shared" si="29"/>
        <v>0</v>
      </c>
      <c r="AR31" s="297">
        <f>'[2]DDS RCM'!$P32</f>
        <v>0</v>
      </c>
      <c r="AS31" s="46"/>
      <c r="AT31" s="47">
        <f t="shared" si="30"/>
        <v>0</v>
      </c>
      <c r="AU31" s="46">
        <f>'[2]DDS RCM'!$Q32</f>
        <v>0</v>
      </c>
      <c r="AV31" s="46"/>
      <c r="AW31" s="47">
        <f t="shared" si="31"/>
        <v>0</v>
      </c>
      <c r="AX31" s="46">
        <f>'[2]DDS RCM'!$R32</f>
        <v>0</v>
      </c>
      <c r="AY31" s="46"/>
      <c r="AZ31" s="50">
        <f t="shared" si="32"/>
        <v>0</v>
      </c>
      <c r="BA31" s="190">
        <f t="shared" si="33"/>
        <v>0</v>
      </c>
      <c r="BB31" s="200">
        <f t="shared" si="34"/>
        <v>0</v>
      </c>
      <c r="BC31" s="222">
        <f t="shared" si="35"/>
        <v>0</v>
      </c>
      <c r="BD31" s="204">
        <f t="shared" si="36"/>
        <v>0</v>
      </c>
      <c r="BE31" s="217">
        <f t="shared" si="37"/>
        <v>0</v>
      </c>
      <c r="BF31" s="225">
        <f t="shared" si="38"/>
        <v>0</v>
      </c>
      <c r="BG31" s="204">
        <f t="shared" si="39"/>
        <v>0</v>
      </c>
      <c r="BH31" s="133">
        <f t="shared" si="40"/>
        <v>0</v>
      </c>
      <c r="BI31" s="225">
        <f t="shared" si="41"/>
        <v>0</v>
      </c>
      <c r="BJ31" s="290"/>
      <c r="BK31" s="45">
        <f>VLOOKUP($B31,Test!$A$5:$H$58,4,0)</f>
        <v>0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RCM'!$D33</f>
        <v>0</v>
      </c>
      <c r="F32" s="46"/>
      <c r="G32" s="47">
        <f t="shared" si="13"/>
        <v>0</v>
      </c>
      <c r="H32" s="46">
        <f>'[2]DDS RCM'!$E33</f>
        <v>0</v>
      </c>
      <c r="I32" s="46"/>
      <c r="J32" s="47">
        <f t="shared" si="14"/>
        <v>0</v>
      </c>
      <c r="K32" s="46">
        <f>'[2]DDS RCM'!$F33</f>
        <v>0</v>
      </c>
      <c r="L32" s="46"/>
      <c r="M32" s="48">
        <f t="shared" si="15"/>
        <v>0</v>
      </c>
      <c r="N32" s="190">
        <f t="shared" si="16"/>
        <v>0</v>
      </c>
      <c r="O32" s="129">
        <f t="shared" si="16"/>
        <v>0</v>
      </c>
      <c r="P32" s="61">
        <f t="shared" si="17"/>
        <v>0</v>
      </c>
      <c r="Q32" s="46">
        <f>'[2]DDS RCM'!$H33</f>
        <v>0</v>
      </c>
      <c r="R32" s="46"/>
      <c r="S32" s="47">
        <f t="shared" si="18"/>
        <v>0</v>
      </c>
      <c r="T32" s="46">
        <f>'[2]DDS RCM'!$I33</f>
        <v>0</v>
      </c>
      <c r="U32" s="46"/>
      <c r="V32" s="47">
        <f t="shared" si="19"/>
        <v>0</v>
      </c>
      <c r="W32" s="46">
        <f>'[2]DDS RCM'!$J33</f>
        <v>0</v>
      </c>
      <c r="X32" s="46"/>
      <c r="Y32" s="48">
        <f t="shared" si="20"/>
        <v>0</v>
      </c>
      <c r="Z32" s="190">
        <f t="shared" si="21"/>
        <v>0</v>
      </c>
      <c r="AA32" s="200">
        <f t="shared" si="21"/>
        <v>0</v>
      </c>
      <c r="AB32" s="61">
        <f t="shared" si="22"/>
        <v>0</v>
      </c>
      <c r="AC32" s="204">
        <f t="shared" si="23"/>
        <v>0</v>
      </c>
      <c r="AD32" s="133">
        <f t="shared" si="23"/>
        <v>0</v>
      </c>
      <c r="AE32" s="311">
        <f t="shared" si="24"/>
        <v>0</v>
      </c>
      <c r="AF32" s="297">
        <f>'[2]DDS RCM'!$L33</f>
        <v>0</v>
      </c>
      <c r="AG32" s="46"/>
      <c r="AH32" s="50">
        <f t="shared" si="25"/>
        <v>0</v>
      </c>
      <c r="AI32" s="46">
        <f>'[2]DDS RCM'!$M33</f>
        <v>0</v>
      </c>
      <c r="AJ32" s="46"/>
      <c r="AK32" s="50">
        <f t="shared" si="26"/>
        <v>0</v>
      </c>
      <c r="AL32" s="46">
        <f>'[2]DDS RCM'!$N33</f>
        <v>0</v>
      </c>
      <c r="AM32" s="46"/>
      <c r="AN32" s="48">
        <f t="shared" si="27"/>
        <v>0</v>
      </c>
      <c r="AO32" s="190">
        <f t="shared" si="28"/>
        <v>0</v>
      </c>
      <c r="AP32" s="129">
        <f t="shared" si="28"/>
        <v>0</v>
      </c>
      <c r="AQ32" s="61">
        <f t="shared" si="29"/>
        <v>0</v>
      </c>
      <c r="AR32" s="297">
        <f>'[2]DDS RCM'!$P33</f>
        <v>0</v>
      </c>
      <c r="AS32" s="46"/>
      <c r="AT32" s="47">
        <f t="shared" si="30"/>
        <v>0</v>
      </c>
      <c r="AU32" s="46">
        <f>'[2]DDS RCM'!$Q33</f>
        <v>0</v>
      </c>
      <c r="AV32" s="46"/>
      <c r="AW32" s="47">
        <f t="shared" si="31"/>
        <v>0</v>
      </c>
      <c r="AX32" s="46">
        <f>'[2]DDS RCM'!$R33</f>
        <v>0</v>
      </c>
      <c r="AY32" s="46"/>
      <c r="AZ32" s="50">
        <f t="shared" si="32"/>
        <v>0</v>
      </c>
      <c r="BA32" s="190">
        <f t="shared" si="33"/>
        <v>0</v>
      </c>
      <c r="BB32" s="200">
        <f t="shared" si="34"/>
        <v>0</v>
      </c>
      <c r="BC32" s="222">
        <f t="shared" si="35"/>
        <v>0</v>
      </c>
      <c r="BD32" s="204">
        <f t="shared" si="36"/>
        <v>0</v>
      </c>
      <c r="BE32" s="217">
        <f t="shared" si="37"/>
        <v>0</v>
      </c>
      <c r="BF32" s="225">
        <f t="shared" si="38"/>
        <v>0</v>
      </c>
      <c r="BG32" s="204">
        <f t="shared" si="39"/>
        <v>0</v>
      </c>
      <c r="BH32" s="133">
        <f t="shared" si="40"/>
        <v>0</v>
      </c>
      <c r="BI32" s="225">
        <f t="shared" si="41"/>
        <v>0</v>
      </c>
      <c r="BJ32" s="290"/>
      <c r="BK32" s="45">
        <f>VLOOKUP($B32,Test!$A$5:$H$58,4,0)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RCM'!$D34</f>
        <v>0</v>
      </c>
      <c r="F33" s="46"/>
      <c r="G33" s="47">
        <f t="shared" si="13"/>
        <v>0</v>
      </c>
      <c r="H33" s="46">
        <f>'[2]DDS RCM'!$E34</f>
        <v>0</v>
      </c>
      <c r="I33" s="46"/>
      <c r="J33" s="47">
        <f t="shared" si="14"/>
        <v>0</v>
      </c>
      <c r="K33" s="46">
        <f>'[2]DDS RCM'!$F34</f>
        <v>0</v>
      </c>
      <c r="L33" s="46"/>
      <c r="M33" s="48">
        <f t="shared" si="15"/>
        <v>0</v>
      </c>
      <c r="N33" s="190">
        <f t="shared" si="16"/>
        <v>0</v>
      </c>
      <c r="O33" s="129">
        <f t="shared" si="16"/>
        <v>0</v>
      </c>
      <c r="P33" s="61">
        <f t="shared" si="17"/>
        <v>0</v>
      </c>
      <c r="Q33" s="46">
        <f>'[2]DDS RCM'!$H34</f>
        <v>0</v>
      </c>
      <c r="R33" s="46"/>
      <c r="S33" s="47">
        <f t="shared" si="18"/>
        <v>0</v>
      </c>
      <c r="T33" s="46">
        <f>'[2]DDS RCM'!$I34</f>
        <v>0</v>
      </c>
      <c r="U33" s="46"/>
      <c r="V33" s="47">
        <f t="shared" si="19"/>
        <v>0</v>
      </c>
      <c r="W33" s="46">
        <f>'[2]DDS RCM'!$J34</f>
        <v>0</v>
      </c>
      <c r="X33" s="46"/>
      <c r="Y33" s="48">
        <f t="shared" si="20"/>
        <v>0</v>
      </c>
      <c r="Z33" s="190">
        <f t="shared" si="21"/>
        <v>0</v>
      </c>
      <c r="AA33" s="200">
        <f t="shared" si="21"/>
        <v>0</v>
      </c>
      <c r="AB33" s="61">
        <f t="shared" si="22"/>
        <v>0</v>
      </c>
      <c r="AC33" s="204">
        <f t="shared" si="23"/>
        <v>0</v>
      </c>
      <c r="AD33" s="133">
        <f t="shared" si="23"/>
        <v>0</v>
      </c>
      <c r="AE33" s="311">
        <f t="shared" si="24"/>
        <v>0</v>
      </c>
      <c r="AF33" s="297">
        <f>'[2]DDS RCM'!$L34</f>
        <v>0</v>
      </c>
      <c r="AG33" s="46"/>
      <c r="AH33" s="50">
        <f t="shared" si="25"/>
        <v>0</v>
      </c>
      <c r="AI33" s="46">
        <f>'[2]DDS RCM'!$M34</f>
        <v>0</v>
      </c>
      <c r="AJ33" s="46"/>
      <c r="AK33" s="50">
        <f t="shared" si="26"/>
        <v>0</v>
      </c>
      <c r="AL33" s="46">
        <f>'[2]DDS RCM'!$N34</f>
        <v>0</v>
      </c>
      <c r="AM33" s="46"/>
      <c r="AN33" s="48">
        <f t="shared" si="27"/>
        <v>0</v>
      </c>
      <c r="AO33" s="190">
        <f t="shared" si="28"/>
        <v>0</v>
      </c>
      <c r="AP33" s="129">
        <f t="shared" si="28"/>
        <v>0</v>
      </c>
      <c r="AQ33" s="61">
        <f t="shared" si="29"/>
        <v>0</v>
      </c>
      <c r="AR33" s="297">
        <f>'[2]DDS RCM'!$P34</f>
        <v>0</v>
      </c>
      <c r="AS33" s="46"/>
      <c r="AT33" s="47">
        <f t="shared" si="30"/>
        <v>0</v>
      </c>
      <c r="AU33" s="46">
        <f>'[2]DDS RCM'!$Q34</f>
        <v>0</v>
      </c>
      <c r="AV33" s="46"/>
      <c r="AW33" s="47">
        <f t="shared" si="31"/>
        <v>0</v>
      </c>
      <c r="AX33" s="46">
        <f>'[2]DDS RCM'!$R34</f>
        <v>0</v>
      </c>
      <c r="AY33" s="46"/>
      <c r="AZ33" s="50">
        <f t="shared" si="32"/>
        <v>0</v>
      </c>
      <c r="BA33" s="190">
        <f t="shared" si="33"/>
        <v>0</v>
      </c>
      <c r="BB33" s="200">
        <f t="shared" si="34"/>
        <v>0</v>
      </c>
      <c r="BC33" s="222">
        <f t="shared" si="35"/>
        <v>0</v>
      </c>
      <c r="BD33" s="204">
        <f t="shared" si="36"/>
        <v>0</v>
      </c>
      <c r="BE33" s="217">
        <f t="shared" si="37"/>
        <v>0</v>
      </c>
      <c r="BF33" s="225">
        <f t="shared" si="38"/>
        <v>0</v>
      </c>
      <c r="BG33" s="204">
        <f t="shared" si="39"/>
        <v>0</v>
      </c>
      <c r="BH33" s="133">
        <f t="shared" si="40"/>
        <v>0</v>
      </c>
      <c r="BI33" s="225">
        <f t="shared" si="41"/>
        <v>0</v>
      </c>
      <c r="BJ33" s="290"/>
      <c r="BK33" s="45">
        <f>VLOOKUP($B33,Test!$A$5:$H$58,4,0)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RCM'!$D35</f>
        <v>0</v>
      </c>
      <c r="F34" s="46"/>
      <c r="G34" s="47">
        <f t="shared" si="13"/>
        <v>0</v>
      </c>
      <c r="H34" s="46">
        <f>'[2]DDS RCM'!$E35</f>
        <v>0</v>
      </c>
      <c r="I34" s="46"/>
      <c r="J34" s="47">
        <f t="shared" si="14"/>
        <v>0</v>
      </c>
      <c r="K34" s="46">
        <f>'[2]DDS RCM'!$F35</f>
        <v>0</v>
      </c>
      <c r="L34" s="46"/>
      <c r="M34" s="48">
        <f t="shared" si="15"/>
        <v>0</v>
      </c>
      <c r="N34" s="190">
        <f t="shared" si="16"/>
        <v>0</v>
      </c>
      <c r="O34" s="129">
        <f t="shared" si="16"/>
        <v>0</v>
      </c>
      <c r="P34" s="61">
        <f t="shared" si="17"/>
        <v>0</v>
      </c>
      <c r="Q34" s="46">
        <f>'[2]DDS RCM'!$H35</f>
        <v>0</v>
      </c>
      <c r="R34" s="46"/>
      <c r="S34" s="47">
        <f t="shared" si="18"/>
        <v>0</v>
      </c>
      <c r="T34" s="46">
        <f>'[2]DDS RCM'!$I35</f>
        <v>0</v>
      </c>
      <c r="U34" s="46"/>
      <c r="V34" s="47">
        <f t="shared" si="19"/>
        <v>0</v>
      </c>
      <c r="W34" s="46">
        <f>'[2]DDS RCM'!$J35</f>
        <v>0</v>
      </c>
      <c r="X34" s="46"/>
      <c r="Y34" s="48">
        <f t="shared" si="20"/>
        <v>0</v>
      </c>
      <c r="Z34" s="190">
        <f t="shared" si="21"/>
        <v>0</v>
      </c>
      <c r="AA34" s="200">
        <f t="shared" si="21"/>
        <v>0</v>
      </c>
      <c r="AB34" s="61">
        <f t="shared" si="22"/>
        <v>0</v>
      </c>
      <c r="AC34" s="204">
        <f t="shared" si="23"/>
        <v>0</v>
      </c>
      <c r="AD34" s="133">
        <f t="shared" si="23"/>
        <v>0</v>
      </c>
      <c r="AE34" s="311">
        <f t="shared" si="24"/>
        <v>0</v>
      </c>
      <c r="AF34" s="297">
        <f>'[2]DDS RCM'!$L35</f>
        <v>0</v>
      </c>
      <c r="AG34" s="46"/>
      <c r="AH34" s="50">
        <f t="shared" si="25"/>
        <v>0</v>
      </c>
      <c r="AI34" s="46">
        <f>'[2]DDS RCM'!$M35</f>
        <v>0</v>
      </c>
      <c r="AJ34" s="46"/>
      <c r="AK34" s="50">
        <f t="shared" si="26"/>
        <v>0</v>
      </c>
      <c r="AL34" s="46">
        <f>'[2]DDS RCM'!$N35</f>
        <v>0</v>
      </c>
      <c r="AM34" s="46"/>
      <c r="AN34" s="48">
        <f t="shared" si="27"/>
        <v>0</v>
      </c>
      <c r="AO34" s="190">
        <f t="shared" si="28"/>
        <v>0</v>
      </c>
      <c r="AP34" s="129">
        <f t="shared" si="28"/>
        <v>0</v>
      </c>
      <c r="AQ34" s="61">
        <f t="shared" si="29"/>
        <v>0</v>
      </c>
      <c r="AR34" s="297">
        <f>'[2]DDS RCM'!$P35</f>
        <v>0</v>
      </c>
      <c r="AS34" s="46"/>
      <c r="AT34" s="47">
        <f t="shared" si="30"/>
        <v>0</v>
      </c>
      <c r="AU34" s="46">
        <f>'[2]DDS RCM'!$Q35</f>
        <v>0</v>
      </c>
      <c r="AV34" s="46"/>
      <c r="AW34" s="47">
        <f t="shared" si="31"/>
        <v>0</v>
      </c>
      <c r="AX34" s="46">
        <f>'[2]DDS RCM'!$R35</f>
        <v>0</v>
      </c>
      <c r="AY34" s="46"/>
      <c r="AZ34" s="50">
        <f t="shared" si="32"/>
        <v>0</v>
      </c>
      <c r="BA34" s="190">
        <f t="shared" si="33"/>
        <v>0</v>
      </c>
      <c r="BB34" s="200">
        <f t="shared" si="34"/>
        <v>0</v>
      </c>
      <c r="BC34" s="222">
        <f t="shared" si="35"/>
        <v>0</v>
      </c>
      <c r="BD34" s="204">
        <f t="shared" si="36"/>
        <v>0</v>
      </c>
      <c r="BE34" s="217">
        <f t="shared" si="37"/>
        <v>0</v>
      </c>
      <c r="BF34" s="225">
        <f t="shared" si="38"/>
        <v>0</v>
      </c>
      <c r="BG34" s="204">
        <f t="shared" si="39"/>
        <v>0</v>
      </c>
      <c r="BH34" s="133">
        <f t="shared" si="40"/>
        <v>0</v>
      </c>
      <c r="BI34" s="225">
        <f t="shared" si="41"/>
        <v>0</v>
      </c>
      <c r="BJ34" s="290"/>
      <c r="BK34" s="45">
        <f>VLOOKUP($B34,Test!$A$5:$H$58,4,0)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RCM'!$D36</f>
        <v>0</v>
      </c>
      <c r="F35" s="46"/>
      <c r="G35" s="47">
        <f t="shared" si="13"/>
        <v>0</v>
      </c>
      <c r="H35" s="46">
        <f>'[2]DDS RCM'!$E36</f>
        <v>0</v>
      </c>
      <c r="I35" s="46"/>
      <c r="J35" s="47">
        <f t="shared" si="14"/>
        <v>0</v>
      </c>
      <c r="K35" s="46">
        <f>'[2]DDS RCM'!$F36</f>
        <v>0</v>
      </c>
      <c r="L35" s="46"/>
      <c r="M35" s="48">
        <f t="shared" si="15"/>
        <v>0</v>
      </c>
      <c r="N35" s="190">
        <f t="shared" si="16"/>
        <v>0</v>
      </c>
      <c r="O35" s="129">
        <f t="shared" si="16"/>
        <v>0</v>
      </c>
      <c r="P35" s="61">
        <f t="shared" si="17"/>
        <v>0</v>
      </c>
      <c r="Q35" s="46">
        <f>'[2]DDS RCM'!$H36</f>
        <v>0</v>
      </c>
      <c r="R35" s="46"/>
      <c r="S35" s="47">
        <f t="shared" si="18"/>
        <v>0</v>
      </c>
      <c r="T35" s="46">
        <f>'[2]DDS RCM'!$I36</f>
        <v>0</v>
      </c>
      <c r="U35" s="46"/>
      <c r="V35" s="47">
        <f t="shared" si="19"/>
        <v>0</v>
      </c>
      <c r="W35" s="46">
        <f>'[2]DDS RCM'!$J36</f>
        <v>0</v>
      </c>
      <c r="X35" s="46"/>
      <c r="Y35" s="48">
        <f t="shared" si="20"/>
        <v>0</v>
      </c>
      <c r="Z35" s="190">
        <f t="shared" si="21"/>
        <v>0</v>
      </c>
      <c r="AA35" s="200">
        <f t="shared" si="21"/>
        <v>0</v>
      </c>
      <c r="AB35" s="61">
        <f t="shared" si="22"/>
        <v>0</v>
      </c>
      <c r="AC35" s="204">
        <f t="shared" si="23"/>
        <v>0</v>
      </c>
      <c r="AD35" s="133">
        <f t="shared" si="23"/>
        <v>0</v>
      </c>
      <c r="AE35" s="311">
        <f t="shared" si="24"/>
        <v>0</v>
      </c>
      <c r="AF35" s="297">
        <f>'[2]DDS RCM'!$L36</f>
        <v>0</v>
      </c>
      <c r="AG35" s="46"/>
      <c r="AH35" s="50">
        <f t="shared" si="25"/>
        <v>0</v>
      </c>
      <c r="AI35" s="46">
        <f>'[2]DDS RCM'!$M36</f>
        <v>0</v>
      </c>
      <c r="AJ35" s="46"/>
      <c r="AK35" s="50">
        <f t="shared" si="26"/>
        <v>0</v>
      </c>
      <c r="AL35" s="46">
        <f>'[2]DDS RCM'!$N36</f>
        <v>0</v>
      </c>
      <c r="AM35" s="46"/>
      <c r="AN35" s="48">
        <f t="shared" si="27"/>
        <v>0</v>
      </c>
      <c r="AO35" s="190">
        <f t="shared" si="28"/>
        <v>0</v>
      </c>
      <c r="AP35" s="129">
        <f t="shared" si="28"/>
        <v>0</v>
      </c>
      <c r="AQ35" s="61">
        <f t="shared" si="29"/>
        <v>0</v>
      </c>
      <c r="AR35" s="297">
        <f>'[2]DDS RCM'!$P36</f>
        <v>0</v>
      </c>
      <c r="AS35" s="46"/>
      <c r="AT35" s="47">
        <f t="shared" si="30"/>
        <v>0</v>
      </c>
      <c r="AU35" s="46">
        <f>'[2]DDS RCM'!$Q36</f>
        <v>0</v>
      </c>
      <c r="AV35" s="46"/>
      <c r="AW35" s="47">
        <f t="shared" si="31"/>
        <v>0</v>
      </c>
      <c r="AX35" s="46">
        <f>'[2]DDS RCM'!$R36</f>
        <v>0</v>
      </c>
      <c r="AY35" s="46"/>
      <c r="AZ35" s="50">
        <f t="shared" si="32"/>
        <v>0</v>
      </c>
      <c r="BA35" s="190">
        <f t="shared" si="33"/>
        <v>0</v>
      </c>
      <c r="BB35" s="200">
        <f t="shared" si="34"/>
        <v>0</v>
      </c>
      <c r="BC35" s="222">
        <f t="shared" si="35"/>
        <v>0</v>
      </c>
      <c r="BD35" s="204">
        <f t="shared" si="36"/>
        <v>0</v>
      </c>
      <c r="BE35" s="217">
        <f t="shared" si="37"/>
        <v>0</v>
      </c>
      <c r="BF35" s="225">
        <f t="shared" si="38"/>
        <v>0</v>
      </c>
      <c r="BG35" s="204">
        <f t="shared" si="39"/>
        <v>0</v>
      </c>
      <c r="BH35" s="133">
        <f t="shared" si="40"/>
        <v>0</v>
      </c>
      <c r="BI35" s="225">
        <f t="shared" si="41"/>
        <v>0</v>
      </c>
      <c r="BJ35" s="290"/>
      <c r="BK35" s="45">
        <f>VLOOKUP($B35,Test!$A$5:$H$58,4,0)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RCM'!$D37</f>
        <v>0</v>
      </c>
      <c r="F36" s="46"/>
      <c r="G36" s="47">
        <f t="shared" si="13"/>
        <v>0</v>
      </c>
      <c r="H36" s="46">
        <f>'[2]DDS RCM'!$E37</f>
        <v>0</v>
      </c>
      <c r="I36" s="46"/>
      <c r="J36" s="47">
        <f t="shared" si="14"/>
        <v>0</v>
      </c>
      <c r="K36" s="46">
        <f>'[2]DDS RCM'!$F37</f>
        <v>0</v>
      </c>
      <c r="L36" s="46"/>
      <c r="M36" s="48">
        <f t="shared" si="15"/>
        <v>0</v>
      </c>
      <c r="N36" s="190">
        <f t="shared" si="16"/>
        <v>0</v>
      </c>
      <c r="O36" s="129">
        <f t="shared" si="16"/>
        <v>0</v>
      </c>
      <c r="P36" s="61">
        <f t="shared" si="17"/>
        <v>0</v>
      </c>
      <c r="Q36" s="46">
        <f>'[2]DDS RCM'!$H37</f>
        <v>0</v>
      </c>
      <c r="R36" s="46"/>
      <c r="S36" s="47">
        <f t="shared" si="18"/>
        <v>0</v>
      </c>
      <c r="T36" s="46">
        <f>'[2]DDS RCM'!$I37</f>
        <v>0</v>
      </c>
      <c r="U36" s="46"/>
      <c r="V36" s="47">
        <f t="shared" si="19"/>
        <v>0</v>
      </c>
      <c r="W36" s="46">
        <f>'[2]DDS RCM'!$J37</f>
        <v>0</v>
      </c>
      <c r="X36" s="46"/>
      <c r="Y36" s="48">
        <f t="shared" si="20"/>
        <v>0</v>
      </c>
      <c r="Z36" s="190">
        <f t="shared" si="21"/>
        <v>0</v>
      </c>
      <c r="AA36" s="200">
        <f t="shared" si="21"/>
        <v>0</v>
      </c>
      <c r="AB36" s="61">
        <f t="shared" si="22"/>
        <v>0</v>
      </c>
      <c r="AC36" s="204">
        <f t="shared" si="23"/>
        <v>0</v>
      </c>
      <c r="AD36" s="133">
        <f t="shared" si="23"/>
        <v>0</v>
      </c>
      <c r="AE36" s="311">
        <f t="shared" si="24"/>
        <v>0</v>
      </c>
      <c r="AF36" s="297">
        <f>'[2]DDS RCM'!$L37</f>
        <v>0</v>
      </c>
      <c r="AG36" s="46"/>
      <c r="AH36" s="50">
        <f t="shared" si="25"/>
        <v>0</v>
      </c>
      <c r="AI36" s="46">
        <f>'[2]DDS RCM'!$M37</f>
        <v>0</v>
      </c>
      <c r="AJ36" s="46"/>
      <c r="AK36" s="50">
        <f t="shared" si="26"/>
        <v>0</v>
      </c>
      <c r="AL36" s="46">
        <f>'[2]DDS RCM'!$N37</f>
        <v>0</v>
      </c>
      <c r="AM36" s="46"/>
      <c r="AN36" s="48">
        <f t="shared" si="27"/>
        <v>0</v>
      </c>
      <c r="AO36" s="190">
        <f t="shared" si="28"/>
        <v>0</v>
      </c>
      <c r="AP36" s="129">
        <f t="shared" si="28"/>
        <v>0</v>
      </c>
      <c r="AQ36" s="61">
        <f t="shared" si="29"/>
        <v>0</v>
      </c>
      <c r="AR36" s="297">
        <f>'[2]DDS RCM'!$P37</f>
        <v>0</v>
      </c>
      <c r="AS36" s="46"/>
      <c r="AT36" s="47">
        <f t="shared" si="30"/>
        <v>0</v>
      </c>
      <c r="AU36" s="46">
        <f>'[2]DDS RCM'!$Q37</f>
        <v>0</v>
      </c>
      <c r="AV36" s="46"/>
      <c r="AW36" s="47">
        <f t="shared" si="31"/>
        <v>0</v>
      </c>
      <c r="AX36" s="46">
        <f>'[2]DDS RCM'!$R37</f>
        <v>0</v>
      </c>
      <c r="AY36" s="46"/>
      <c r="AZ36" s="50">
        <f t="shared" si="32"/>
        <v>0</v>
      </c>
      <c r="BA36" s="190">
        <f t="shared" si="33"/>
        <v>0</v>
      </c>
      <c r="BB36" s="200">
        <f t="shared" si="34"/>
        <v>0</v>
      </c>
      <c r="BC36" s="222">
        <f t="shared" si="35"/>
        <v>0</v>
      </c>
      <c r="BD36" s="204">
        <f t="shared" si="36"/>
        <v>0</v>
      </c>
      <c r="BE36" s="217">
        <f t="shared" si="37"/>
        <v>0</v>
      </c>
      <c r="BF36" s="225">
        <f t="shared" si="38"/>
        <v>0</v>
      </c>
      <c r="BG36" s="204">
        <f t="shared" si="39"/>
        <v>0</v>
      </c>
      <c r="BH36" s="133">
        <f t="shared" si="40"/>
        <v>0</v>
      </c>
      <c r="BI36" s="225">
        <f t="shared" si="41"/>
        <v>0</v>
      </c>
      <c r="BJ36" s="290"/>
      <c r="BK36" s="45">
        <f>VLOOKUP($B36,Test!$A$5:$H$58,4,0)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RCM'!$D38</f>
        <v>0</v>
      </c>
      <c r="F37" s="46"/>
      <c r="G37" s="47">
        <f t="shared" si="13"/>
        <v>0</v>
      </c>
      <c r="H37" s="46">
        <f>'[2]DDS RCM'!$E38</f>
        <v>0</v>
      </c>
      <c r="I37" s="46"/>
      <c r="J37" s="47">
        <f t="shared" si="14"/>
        <v>0</v>
      </c>
      <c r="K37" s="46">
        <f>'[2]DDS RCM'!$F38</f>
        <v>0</v>
      </c>
      <c r="L37" s="46"/>
      <c r="M37" s="48">
        <f t="shared" si="15"/>
        <v>0</v>
      </c>
      <c r="N37" s="190">
        <f t="shared" si="16"/>
        <v>0</v>
      </c>
      <c r="O37" s="129">
        <f t="shared" si="16"/>
        <v>0</v>
      </c>
      <c r="P37" s="61">
        <f t="shared" si="17"/>
        <v>0</v>
      </c>
      <c r="Q37" s="46">
        <f>'[2]DDS RCM'!$H38</f>
        <v>0</v>
      </c>
      <c r="R37" s="46"/>
      <c r="S37" s="47">
        <f t="shared" si="18"/>
        <v>0</v>
      </c>
      <c r="T37" s="46">
        <f>'[2]DDS RCM'!$I38</f>
        <v>0</v>
      </c>
      <c r="U37" s="46"/>
      <c r="V37" s="47">
        <f t="shared" si="19"/>
        <v>0</v>
      </c>
      <c r="W37" s="46">
        <f>'[2]DDS RCM'!$J38</f>
        <v>0</v>
      </c>
      <c r="X37" s="46"/>
      <c r="Y37" s="48">
        <f t="shared" si="20"/>
        <v>0</v>
      </c>
      <c r="Z37" s="190">
        <f t="shared" si="21"/>
        <v>0</v>
      </c>
      <c r="AA37" s="200">
        <f t="shared" si="21"/>
        <v>0</v>
      </c>
      <c r="AB37" s="61">
        <f t="shared" si="22"/>
        <v>0</v>
      </c>
      <c r="AC37" s="204">
        <f t="shared" si="23"/>
        <v>0</v>
      </c>
      <c r="AD37" s="133">
        <f t="shared" si="23"/>
        <v>0</v>
      </c>
      <c r="AE37" s="311">
        <f t="shared" si="24"/>
        <v>0</v>
      </c>
      <c r="AF37" s="297">
        <f>'[2]DDS RCM'!$L38</f>
        <v>0</v>
      </c>
      <c r="AG37" s="46"/>
      <c r="AH37" s="50">
        <f t="shared" si="25"/>
        <v>0</v>
      </c>
      <c r="AI37" s="46">
        <f>'[2]DDS RCM'!$M38</f>
        <v>0</v>
      </c>
      <c r="AJ37" s="46"/>
      <c r="AK37" s="50">
        <f t="shared" si="26"/>
        <v>0</v>
      </c>
      <c r="AL37" s="46">
        <f>'[2]DDS RCM'!$N38</f>
        <v>0</v>
      </c>
      <c r="AM37" s="46"/>
      <c r="AN37" s="48">
        <f t="shared" si="27"/>
        <v>0</v>
      </c>
      <c r="AO37" s="190">
        <f t="shared" si="28"/>
        <v>0</v>
      </c>
      <c r="AP37" s="129">
        <f t="shared" si="28"/>
        <v>0</v>
      </c>
      <c r="AQ37" s="61">
        <f t="shared" si="29"/>
        <v>0</v>
      </c>
      <c r="AR37" s="297">
        <f>'[2]DDS RCM'!$P38</f>
        <v>0</v>
      </c>
      <c r="AS37" s="46"/>
      <c r="AT37" s="47">
        <f t="shared" si="30"/>
        <v>0</v>
      </c>
      <c r="AU37" s="46">
        <f>'[2]DDS RCM'!$Q38</f>
        <v>0</v>
      </c>
      <c r="AV37" s="46"/>
      <c r="AW37" s="47">
        <f t="shared" si="31"/>
        <v>0</v>
      </c>
      <c r="AX37" s="46">
        <f>'[2]DDS RCM'!$R38</f>
        <v>0</v>
      </c>
      <c r="AY37" s="46"/>
      <c r="AZ37" s="50">
        <f t="shared" si="32"/>
        <v>0</v>
      </c>
      <c r="BA37" s="190">
        <f t="shared" si="33"/>
        <v>0</v>
      </c>
      <c r="BB37" s="200">
        <f t="shared" si="34"/>
        <v>0</v>
      </c>
      <c r="BC37" s="222">
        <f t="shared" si="35"/>
        <v>0</v>
      </c>
      <c r="BD37" s="204">
        <f t="shared" si="36"/>
        <v>0</v>
      </c>
      <c r="BE37" s="217">
        <f t="shared" si="37"/>
        <v>0</v>
      </c>
      <c r="BF37" s="225">
        <f t="shared" si="38"/>
        <v>0</v>
      </c>
      <c r="BG37" s="204">
        <f t="shared" si="39"/>
        <v>0</v>
      </c>
      <c r="BH37" s="133">
        <f t="shared" si="40"/>
        <v>0</v>
      </c>
      <c r="BI37" s="225">
        <f t="shared" si="41"/>
        <v>0</v>
      </c>
      <c r="BJ37" s="290"/>
      <c r="BK37" s="45">
        <f>VLOOKUP($B37,Test!$A$5:$H$58,4,0)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RCM'!$D39</f>
        <v>0</v>
      </c>
      <c r="F38" s="46"/>
      <c r="G38" s="47">
        <f t="shared" si="13"/>
        <v>0</v>
      </c>
      <c r="H38" s="46">
        <f>'[2]DDS RCM'!$E39</f>
        <v>0</v>
      </c>
      <c r="I38" s="46"/>
      <c r="J38" s="47">
        <f t="shared" si="14"/>
        <v>0</v>
      </c>
      <c r="K38" s="46">
        <f>'[2]DDS RCM'!$F39</f>
        <v>0</v>
      </c>
      <c r="L38" s="46"/>
      <c r="M38" s="48">
        <f t="shared" si="15"/>
        <v>0</v>
      </c>
      <c r="N38" s="190">
        <f t="shared" si="16"/>
        <v>0</v>
      </c>
      <c r="O38" s="129">
        <f t="shared" si="16"/>
        <v>0</v>
      </c>
      <c r="P38" s="61">
        <f t="shared" si="17"/>
        <v>0</v>
      </c>
      <c r="Q38" s="46">
        <f>'[2]DDS RCM'!$H39</f>
        <v>0</v>
      </c>
      <c r="R38" s="46"/>
      <c r="S38" s="47">
        <f t="shared" si="18"/>
        <v>0</v>
      </c>
      <c r="T38" s="46">
        <f>'[2]DDS RCM'!$I39</f>
        <v>0</v>
      </c>
      <c r="U38" s="46"/>
      <c r="V38" s="47">
        <f t="shared" si="19"/>
        <v>0</v>
      </c>
      <c r="W38" s="46">
        <f>'[2]DDS RCM'!$J39</f>
        <v>0</v>
      </c>
      <c r="X38" s="46"/>
      <c r="Y38" s="48">
        <f t="shared" si="20"/>
        <v>0</v>
      </c>
      <c r="Z38" s="190">
        <f t="shared" si="21"/>
        <v>0</v>
      </c>
      <c r="AA38" s="200">
        <f t="shared" si="21"/>
        <v>0</v>
      </c>
      <c r="AB38" s="61">
        <f t="shared" si="22"/>
        <v>0</v>
      </c>
      <c r="AC38" s="204">
        <f t="shared" si="23"/>
        <v>0</v>
      </c>
      <c r="AD38" s="133">
        <f t="shared" si="23"/>
        <v>0</v>
      </c>
      <c r="AE38" s="311">
        <f t="shared" si="24"/>
        <v>0</v>
      </c>
      <c r="AF38" s="297">
        <f>'[2]DDS RCM'!$L39</f>
        <v>0</v>
      </c>
      <c r="AG38" s="46"/>
      <c r="AH38" s="50">
        <f t="shared" si="25"/>
        <v>0</v>
      </c>
      <c r="AI38" s="46">
        <f>'[2]DDS RCM'!$M39</f>
        <v>0</v>
      </c>
      <c r="AJ38" s="46"/>
      <c r="AK38" s="50">
        <f t="shared" si="26"/>
        <v>0</v>
      </c>
      <c r="AL38" s="46">
        <f>'[2]DDS RCM'!$N39</f>
        <v>0</v>
      </c>
      <c r="AM38" s="46"/>
      <c r="AN38" s="48">
        <f t="shared" si="27"/>
        <v>0</v>
      </c>
      <c r="AO38" s="190">
        <f t="shared" si="28"/>
        <v>0</v>
      </c>
      <c r="AP38" s="129">
        <f t="shared" si="28"/>
        <v>0</v>
      </c>
      <c r="AQ38" s="61">
        <f t="shared" si="29"/>
        <v>0</v>
      </c>
      <c r="AR38" s="297">
        <f>'[2]DDS RCM'!$P39</f>
        <v>0</v>
      </c>
      <c r="AS38" s="46"/>
      <c r="AT38" s="47">
        <f t="shared" si="30"/>
        <v>0</v>
      </c>
      <c r="AU38" s="46">
        <f>'[2]DDS RCM'!$Q39</f>
        <v>0</v>
      </c>
      <c r="AV38" s="46"/>
      <c r="AW38" s="47">
        <f t="shared" si="31"/>
        <v>0</v>
      </c>
      <c r="AX38" s="46">
        <f>'[2]DDS RCM'!$R39</f>
        <v>0</v>
      </c>
      <c r="AY38" s="46"/>
      <c r="AZ38" s="50">
        <f t="shared" si="32"/>
        <v>0</v>
      </c>
      <c r="BA38" s="190">
        <f t="shared" si="33"/>
        <v>0</v>
      </c>
      <c r="BB38" s="200">
        <f t="shared" si="34"/>
        <v>0</v>
      </c>
      <c r="BC38" s="222">
        <f t="shared" si="35"/>
        <v>0</v>
      </c>
      <c r="BD38" s="204">
        <f t="shared" si="36"/>
        <v>0</v>
      </c>
      <c r="BE38" s="217">
        <f t="shared" si="37"/>
        <v>0</v>
      </c>
      <c r="BF38" s="225">
        <f t="shared" si="38"/>
        <v>0</v>
      </c>
      <c r="BG38" s="204">
        <f t="shared" si="39"/>
        <v>0</v>
      </c>
      <c r="BH38" s="133">
        <f t="shared" si="40"/>
        <v>0</v>
      </c>
      <c r="BI38" s="225">
        <f t="shared" si="41"/>
        <v>0</v>
      </c>
      <c r="BJ38" s="290"/>
      <c r="BK38" s="45">
        <f>VLOOKUP($B38,Test!$A$5:$H$58,4,0)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RCM'!$D40</f>
        <v>0</v>
      </c>
      <c r="F39" s="46"/>
      <c r="G39" s="47">
        <f t="shared" si="13"/>
        <v>0</v>
      </c>
      <c r="H39" s="46">
        <f>'[2]DDS RCM'!$E40</f>
        <v>0</v>
      </c>
      <c r="I39" s="46"/>
      <c r="J39" s="47">
        <f t="shared" si="14"/>
        <v>0</v>
      </c>
      <c r="K39" s="46">
        <f>'[2]DDS RCM'!$F40</f>
        <v>0</v>
      </c>
      <c r="L39" s="46"/>
      <c r="M39" s="48">
        <f t="shared" si="15"/>
        <v>0</v>
      </c>
      <c r="N39" s="190">
        <f t="shared" si="16"/>
        <v>0</v>
      </c>
      <c r="O39" s="129">
        <f t="shared" si="16"/>
        <v>0</v>
      </c>
      <c r="P39" s="61">
        <f t="shared" si="17"/>
        <v>0</v>
      </c>
      <c r="Q39" s="46">
        <f>'[2]DDS RCM'!$H40</f>
        <v>0</v>
      </c>
      <c r="R39" s="46"/>
      <c r="S39" s="47">
        <f t="shared" si="18"/>
        <v>0</v>
      </c>
      <c r="T39" s="46">
        <f>'[2]DDS RCM'!$I40</f>
        <v>0</v>
      </c>
      <c r="U39" s="46"/>
      <c r="V39" s="47">
        <f t="shared" si="19"/>
        <v>0</v>
      </c>
      <c r="W39" s="46">
        <f>'[2]DDS RCM'!$J40</f>
        <v>0</v>
      </c>
      <c r="X39" s="46"/>
      <c r="Y39" s="48">
        <f t="shared" si="20"/>
        <v>0</v>
      </c>
      <c r="Z39" s="190">
        <f t="shared" si="21"/>
        <v>0</v>
      </c>
      <c r="AA39" s="200">
        <f t="shared" si="21"/>
        <v>0</v>
      </c>
      <c r="AB39" s="61">
        <f t="shared" si="22"/>
        <v>0</v>
      </c>
      <c r="AC39" s="204">
        <f t="shared" si="23"/>
        <v>0</v>
      </c>
      <c r="AD39" s="133">
        <f t="shared" si="23"/>
        <v>0</v>
      </c>
      <c r="AE39" s="311">
        <f t="shared" si="24"/>
        <v>0</v>
      </c>
      <c r="AF39" s="297">
        <f>'[2]DDS RCM'!$L40</f>
        <v>0</v>
      </c>
      <c r="AG39" s="46"/>
      <c r="AH39" s="50">
        <f t="shared" si="25"/>
        <v>0</v>
      </c>
      <c r="AI39" s="46">
        <f>'[2]DDS RCM'!$M40</f>
        <v>0</v>
      </c>
      <c r="AJ39" s="46"/>
      <c r="AK39" s="50">
        <f t="shared" si="26"/>
        <v>0</v>
      </c>
      <c r="AL39" s="46">
        <f>'[2]DDS RCM'!$N40</f>
        <v>0</v>
      </c>
      <c r="AM39" s="46"/>
      <c r="AN39" s="48">
        <f t="shared" si="27"/>
        <v>0</v>
      </c>
      <c r="AO39" s="190">
        <f t="shared" si="28"/>
        <v>0</v>
      </c>
      <c r="AP39" s="129">
        <f t="shared" si="28"/>
        <v>0</v>
      </c>
      <c r="AQ39" s="61">
        <f t="shared" si="29"/>
        <v>0</v>
      </c>
      <c r="AR39" s="297">
        <f>'[2]DDS RCM'!$P40</f>
        <v>0</v>
      </c>
      <c r="AS39" s="46"/>
      <c r="AT39" s="47">
        <f t="shared" si="30"/>
        <v>0</v>
      </c>
      <c r="AU39" s="46">
        <f>'[2]DDS RCM'!$Q40</f>
        <v>0</v>
      </c>
      <c r="AV39" s="46"/>
      <c r="AW39" s="47">
        <f t="shared" si="31"/>
        <v>0</v>
      </c>
      <c r="AX39" s="46">
        <f>'[2]DDS RCM'!$R40</f>
        <v>0</v>
      </c>
      <c r="AY39" s="46"/>
      <c r="AZ39" s="50">
        <f t="shared" si="32"/>
        <v>0</v>
      </c>
      <c r="BA39" s="190">
        <f t="shared" si="33"/>
        <v>0</v>
      </c>
      <c r="BB39" s="200">
        <f t="shared" si="34"/>
        <v>0</v>
      </c>
      <c r="BC39" s="222">
        <f t="shared" si="35"/>
        <v>0</v>
      </c>
      <c r="BD39" s="204">
        <f t="shared" si="36"/>
        <v>0</v>
      </c>
      <c r="BE39" s="217">
        <f t="shared" si="37"/>
        <v>0</v>
      </c>
      <c r="BF39" s="225">
        <f t="shared" si="38"/>
        <v>0</v>
      </c>
      <c r="BG39" s="204">
        <f t="shared" si="39"/>
        <v>0</v>
      </c>
      <c r="BH39" s="133">
        <f t="shared" si="40"/>
        <v>0</v>
      </c>
      <c r="BI39" s="225">
        <f t="shared" si="41"/>
        <v>0</v>
      </c>
      <c r="BJ39" s="290"/>
      <c r="BK39" s="45">
        <f>VLOOKUP($B39,Test!$A$5:$H$58,4,0)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RCM'!$D41</f>
        <v>0</v>
      </c>
      <c r="F40" s="46"/>
      <c r="G40" s="47">
        <f t="shared" si="13"/>
        <v>0</v>
      </c>
      <c r="H40" s="46">
        <f>'[2]DDS RCM'!$E41</f>
        <v>0</v>
      </c>
      <c r="I40" s="46"/>
      <c r="J40" s="47">
        <f t="shared" si="14"/>
        <v>0</v>
      </c>
      <c r="K40" s="46">
        <f>'[2]DDS RCM'!$F41</f>
        <v>0</v>
      </c>
      <c r="L40" s="46"/>
      <c r="M40" s="48">
        <f t="shared" si="15"/>
        <v>0</v>
      </c>
      <c r="N40" s="190">
        <f t="shared" si="16"/>
        <v>0</v>
      </c>
      <c r="O40" s="129">
        <f t="shared" si="16"/>
        <v>0</v>
      </c>
      <c r="P40" s="61">
        <f t="shared" si="17"/>
        <v>0</v>
      </c>
      <c r="Q40" s="46">
        <f>'[2]DDS RCM'!$H41</f>
        <v>0</v>
      </c>
      <c r="R40" s="46"/>
      <c r="S40" s="47">
        <f t="shared" si="18"/>
        <v>0</v>
      </c>
      <c r="T40" s="46">
        <f>'[2]DDS RCM'!$I41</f>
        <v>0</v>
      </c>
      <c r="U40" s="46"/>
      <c r="V40" s="47">
        <f t="shared" si="19"/>
        <v>0</v>
      </c>
      <c r="W40" s="46">
        <f>'[2]DDS RCM'!$J41</f>
        <v>0</v>
      </c>
      <c r="X40" s="46"/>
      <c r="Y40" s="48">
        <f t="shared" si="20"/>
        <v>0</v>
      </c>
      <c r="Z40" s="190">
        <f t="shared" si="21"/>
        <v>0</v>
      </c>
      <c r="AA40" s="200">
        <f t="shared" si="21"/>
        <v>0</v>
      </c>
      <c r="AB40" s="61">
        <f t="shared" si="22"/>
        <v>0</v>
      </c>
      <c r="AC40" s="204">
        <f t="shared" si="23"/>
        <v>0</v>
      </c>
      <c r="AD40" s="133">
        <f t="shared" si="23"/>
        <v>0</v>
      </c>
      <c r="AE40" s="311">
        <f t="shared" si="24"/>
        <v>0</v>
      </c>
      <c r="AF40" s="297">
        <f>'[2]DDS RCM'!$L41</f>
        <v>0</v>
      </c>
      <c r="AG40" s="46"/>
      <c r="AH40" s="50">
        <f t="shared" si="25"/>
        <v>0</v>
      </c>
      <c r="AI40" s="46">
        <f>'[2]DDS RCM'!$M41</f>
        <v>0</v>
      </c>
      <c r="AJ40" s="46"/>
      <c r="AK40" s="50">
        <f t="shared" si="26"/>
        <v>0</v>
      </c>
      <c r="AL40" s="46">
        <f>'[2]DDS RCM'!$N41</f>
        <v>0</v>
      </c>
      <c r="AM40" s="46"/>
      <c r="AN40" s="48">
        <f t="shared" si="27"/>
        <v>0</v>
      </c>
      <c r="AO40" s="190">
        <f t="shared" si="28"/>
        <v>0</v>
      </c>
      <c r="AP40" s="129">
        <f t="shared" si="28"/>
        <v>0</v>
      </c>
      <c r="AQ40" s="61">
        <f t="shared" si="29"/>
        <v>0</v>
      </c>
      <c r="AR40" s="297">
        <f>'[2]DDS RCM'!$P41</f>
        <v>0</v>
      </c>
      <c r="AS40" s="46"/>
      <c r="AT40" s="47">
        <f t="shared" si="30"/>
        <v>0</v>
      </c>
      <c r="AU40" s="46">
        <f>'[2]DDS RCM'!$Q41</f>
        <v>0</v>
      </c>
      <c r="AV40" s="46"/>
      <c r="AW40" s="47">
        <f t="shared" si="31"/>
        <v>0</v>
      </c>
      <c r="AX40" s="46">
        <f>'[2]DDS RCM'!$R41</f>
        <v>0</v>
      </c>
      <c r="AY40" s="46"/>
      <c r="AZ40" s="50">
        <f t="shared" si="32"/>
        <v>0</v>
      </c>
      <c r="BA40" s="190">
        <f t="shared" si="33"/>
        <v>0</v>
      </c>
      <c r="BB40" s="200">
        <f t="shared" si="34"/>
        <v>0</v>
      </c>
      <c r="BC40" s="222">
        <f t="shared" si="35"/>
        <v>0</v>
      </c>
      <c r="BD40" s="204">
        <f t="shared" si="36"/>
        <v>0</v>
      </c>
      <c r="BE40" s="217">
        <f t="shared" si="37"/>
        <v>0</v>
      </c>
      <c r="BF40" s="225">
        <f t="shared" si="38"/>
        <v>0</v>
      </c>
      <c r="BG40" s="204">
        <f t="shared" si="39"/>
        <v>0</v>
      </c>
      <c r="BH40" s="133">
        <f t="shared" si="40"/>
        <v>0</v>
      </c>
      <c r="BI40" s="225">
        <f t="shared" si="41"/>
        <v>0</v>
      </c>
      <c r="BJ40" s="290"/>
      <c r="BK40" s="45">
        <f>VLOOKUP($B40,Test!$A$5:$H$58,4,0)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RCM'!$D42</f>
        <v>0</v>
      </c>
      <c r="F41" s="46"/>
      <c r="G41" s="47">
        <f t="shared" si="13"/>
        <v>0</v>
      </c>
      <c r="H41" s="46">
        <f>'[2]DDS RCM'!$E42</f>
        <v>0</v>
      </c>
      <c r="I41" s="46"/>
      <c r="J41" s="47">
        <f t="shared" si="14"/>
        <v>0</v>
      </c>
      <c r="K41" s="46">
        <f>'[2]DDS RCM'!$F42</f>
        <v>0</v>
      </c>
      <c r="L41" s="46"/>
      <c r="M41" s="48">
        <f t="shared" si="15"/>
        <v>0</v>
      </c>
      <c r="N41" s="190">
        <f t="shared" si="16"/>
        <v>0</v>
      </c>
      <c r="O41" s="129">
        <f t="shared" si="16"/>
        <v>0</v>
      </c>
      <c r="P41" s="61">
        <f t="shared" si="17"/>
        <v>0</v>
      </c>
      <c r="Q41" s="46">
        <f>'[2]DDS RCM'!$H42</f>
        <v>0</v>
      </c>
      <c r="R41" s="46"/>
      <c r="S41" s="47">
        <f t="shared" si="18"/>
        <v>0</v>
      </c>
      <c r="T41" s="46">
        <f>'[2]DDS RCM'!$I42</f>
        <v>0</v>
      </c>
      <c r="U41" s="46"/>
      <c r="V41" s="47">
        <f t="shared" si="19"/>
        <v>0</v>
      </c>
      <c r="W41" s="46">
        <f>'[2]DDS RCM'!$J42</f>
        <v>0</v>
      </c>
      <c r="X41" s="46"/>
      <c r="Y41" s="48">
        <f t="shared" si="20"/>
        <v>0</v>
      </c>
      <c r="Z41" s="190">
        <f t="shared" si="21"/>
        <v>0</v>
      </c>
      <c r="AA41" s="200">
        <f t="shared" si="21"/>
        <v>0</v>
      </c>
      <c r="AB41" s="61">
        <f t="shared" si="22"/>
        <v>0</v>
      </c>
      <c r="AC41" s="204">
        <f t="shared" si="23"/>
        <v>0</v>
      </c>
      <c r="AD41" s="133">
        <f t="shared" si="23"/>
        <v>0</v>
      </c>
      <c r="AE41" s="311">
        <f t="shared" si="24"/>
        <v>0</v>
      </c>
      <c r="AF41" s="297">
        <f>'[2]DDS RCM'!$L42</f>
        <v>0</v>
      </c>
      <c r="AG41" s="46"/>
      <c r="AH41" s="50">
        <f t="shared" si="25"/>
        <v>0</v>
      </c>
      <c r="AI41" s="46">
        <f>'[2]DDS RCM'!$M42</f>
        <v>0</v>
      </c>
      <c r="AJ41" s="46"/>
      <c r="AK41" s="50">
        <f t="shared" si="26"/>
        <v>0</v>
      </c>
      <c r="AL41" s="46">
        <f>'[2]DDS RCM'!$N42</f>
        <v>0</v>
      </c>
      <c r="AM41" s="46"/>
      <c r="AN41" s="48">
        <f t="shared" si="27"/>
        <v>0</v>
      </c>
      <c r="AO41" s="190">
        <f t="shared" si="28"/>
        <v>0</v>
      </c>
      <c r="AP41" s="129">
        <f t="shared" si="28"/>
        <v>0</v>
      </c>
      <c r="AQ41" s="61">
        <f t="shared" si="29"/>
        <v>0</v>
      </c>
      <c r="AR41" s="297">
        <f>'[2]DDS RCM'!$P42</f>
        <v>0</v>
      </c>
      <c r="AS41" s="46"/>
      <c r="AT41" s="47">
        <f t="shared" si="30"/>
        <v>0</v>
      </c>
      <c r="AU41" s="46">
        <f>'[2]DDS RCM'!$Q42</f>
        <v>0</v>
      </c>
      <c r="AV41" s="46"/>
      <c r="AW41" s="47">
        <f t="shared" si="31"/>
        <v>0</v>
      </c>
      <c r="AX41" s="46">
        <f>'[2]DDS RCM'!$R42</f>
        <v>0</v>
      </c>
      <c r="AY41" s="46"/>
      <c r="AZ41" s="50">
        <f t="shared" si="32"/>
        <v>0</v>
      </c>
      <c r="BA41" s="190">
        <f t="shared" si="33"/>
        <v>0</v>
      </c>
      <c r="BB41" s="200">
        <f t="shared" si="34"/>
        <v>0</v>
      </c>
      <c r="BC41" s="222">
        <f t="shared" si="35"/>
        <v>0</v>
      </c>
      <c r="BD41" s="204">
        <f t="shared" si="36"/>
        <v>0</v>
      </c>
      <c r="BE41" s="217">
        <f t="shared" si="37"/>
        <v>0</v>
      </c>
      <c r="BF41" s="225">
        <f t="shared" si="38"/>
        <v>0</v>
      </c>
      <c r="BG41" s="204">
        <f t="shared" si="39"/>
        <v>0</v>
      </c>
      <c r="BH41" s="133">
        <f t="shared" si="40"/>
        <v>0</v>
      </c>
      <c r="BI41" s="225">
        <f t="shared" si="41"/>
        <v>0</v>
      </c>
      <c r="BJ41" s="290"/>
      <c r="BK41" s="45">
        <f>VLOOKUP($B41,Test!$A$5:$H$58,4,0)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RCM'!$D43</f>
        <v>0</v>
      </c>
      <c r="F42" s="46"/>
      <c r="G42" s="47">
        <f t="shared" si="13"/>
        <v>0</v>
      </c>
      <c r="H42" s="46">
        <f>'[2]DDS RCM'!$E43</f>
        <v>0</v>
      </c>
      <c r="I42" s="46"/>
      <c r="J42" s="47">
        <f t="shared" si="14"/>
        <v>0</v>
      </c>
      <c r="K42" s="46">
        <f>'[2]DDS RCM'!$F43</f>
        <v>0</v>
      </c>
      <c r="L42" s="46"/>
      <c r="M42" s="48">
        <f t="shared" si="15"/>
        <v>0</v>
      </c>
      <c r="N42" s="190">
        <f t="shared" si="16"/>
        <v>0</v>
      </c>
      <c r="O42" s="129">
        <f t="shared" si="16"/>
        <v>0</v>
      </c>
      <c r="P42" s="61">
        <f t="shared" si="17"/>
        <v>0</v>
      </c>
      <c r="Q42" s="46">
        <f>'[2]DDS RCM'!$H43</f>
        <v>0</v>
      </c>
      <c r="R42" s="46"/>
      <c r="S42" s="47">
        <f t="shared" si="18"/>
        <v>0</v>
      </c>
      <c r="T42" s="46">
        <f>'[2]DDS RCM'!$I43</f>
        <v>0</v>
      </c>
      <c r="U42" s="46"/>
      <c r="V42" s="47">
        <f t="shared" si="19"/>
        <v>0</v>
      </c>
      <c r="W42" s="46">
        <f>'[2]DDS RCM'!$J43</f>
        <v>0</v>
      </c>
      <c r="X42" s="46"/>
      <c r="Y42" s="48">
        <f t="shared" si="20"/>
        <v>0</v>
      </c>
      <c r="Z42" s="190">
        <f t="shared" si="21"/>
        <v>0</v>
      </c>
      <c r="AA42" s="200">
        <f t="shared" si="21"/>
        <v>0</v>
      </c>
      <c r="AB42" s="61">
        <f t="shared" si="22"/>
        <v>0</v>
      </c>
      <c r="AC42" s="204">
        <f t="shared" si="23"/>
        <v>0</v>
      </c>
      <c r="AD42" s="133">
        <f t="shared" si="23"/>
        <v>0</v>
      </c>
      <c r="AE42" s="311">
        <f t="shared" si="24"/>
        <v>0</v>
      </c>
      <c r="AF42" s="297">
        <f>'[2]DDS RCM'!$L43</f>
        <v>0</v>
      </c>
      <c r="AG42" s="46"/>
      <c r="AH42" s="50">
        <f t="shared" si="25"/>
        <v>0</v>
      </c>
      <c r="AI42" s="46">
        <f>'[2]DDS RCM'!$M43</f>
        <v>0</v>
      </c>
      <c r="AJ42" s="46"/>
      <c r="AK42" s="50">
        <f t="shared" si="26"/>
        <v>0</v>
      </c>
      <c r="AL42" s="46">
        <f>'[2]DDS RCM'!$N43</f>
        <v>0</v>
      </c>
      <c r="AM42" s="46"/>
      <c r="AN42" s="48">
        <f t="shared" si="27"/>
        <v>0</v>
      </c>
      <c r="AO42" s="190">
        <f t="shared" si="28"/>
        <v>0</v>
      </c>
      <c r="AP42" s="129">
        <f t="shared" si="28"/>
        <v>0</v>
      </c>
      <c r="AQ42" s="61">
        <f t="shared" si="29"/>
        <v>0</v>
      </c>
      <c r="AR42" s="297">
        <f>'[2]DDS RCM'!$P43</f>
        <v>0</v>
      </c>
      <c r="AS42" s="46"/>
      <c r="AT42" s="47">
        <f t="shared" si="30"/>
        <v>0</v>
      </c>
      <c r="AU42" s="46">
        <f>'[2]DDS RCM'!$Q43</f>
        <v>0</v>
      </c>
      <c r="AV42" s="46"/>
      <c r="AW42" s="47">
        <f t="shared" si="31"/>
        <v>0</v>
      </c>
      <c r="AX42" s="46">
        <f>'[2]DDS RCM'!$R43</f>
        <v>0</v>
      </c>
      <c r="AY42" s="46"/>
      <c r="AZ42" s="50">
        <f t="shared" si="32"/>
        <v>0</v>
      </c>
      <c r="BA42" s="190">
        <f t="shared" si="33"/>
        <v>0</v>
      </c>
      <c r="BB42" s="200">
        <f t="shared" si="34"/>
        <v>0</v>
      </c>
      <c r="BC42" s="222">
        <f t="shared" si="35"/>
        <v>0</v>
      </c>
      <c r="BD42" s="204">
        <f t="shared" si="36"/>
        <v>0</v>
      </c>
      <c r="BE42" s="217">
        <f t="shared" si="37"/>
        <v>0</v>
      </c>
      <c r="BF42" s="225">
        <f t="shared" si="38"/>
        <v>0</v>
      </c>
      <c r="BG42" s="204">
        <f t="shared" si="39"/>
        <v>0</v>
      </c>
      <c r="BH42" s="133">
        <f t="shared" si="40"/>
        <v>0</v>
      </c>
      <c r="BI42" s="225">
        <f t="shared" si="41"/>
        <v>0</v>
      </c>
      <c r="BJ42" s="290"/>
      <c r="BK42" s="45">
        <f>VLOOKUP($B42,Test!$A$5:$H$58,4,0)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RCM'!$D44</f>
        <v>0</v>
      </c>
      <c r="F43" s="46"/>
      <c r="G43" s="47">
        <f t="shared" si="13"/>
        <v>0</v>
      </c>
      <c r="H43" s="46">
        <f>'[2]DDS RCM'!$E44</f>
        <v>0</v>
      </c>
      <c r="I43" s="46"/>
      <c r="J43" s="47">
        <f t="shared" si="14"/>
        <v>0</v>
      </c>
      <c r="K43" s="46">
        <f>'[2]DDS RCM'!$F44</f>
        <v>0</v>
      </c>
      <c r="L43" s="46"/>
      <c r="M43" s="48">
        <f t="shared" si="15"/>
        <v>0</v>
      </c>
      <c r="N43" s="190">
        <f t="shared" si="16"/>
        <v>0</v>
      </c>
      <c r="O43" s="129">
        <f t="shared" si="16"/>
        <v>0</v>
      </c>
      <c r="P43" s="61">
        <f t="shared" si="17"/>
        <v>0</v>
      </c>
      <c r="Q43" s="46">
        <f>'[2]DDS RCM'!$H44</f>
        <v>0</v>
      </c>
      <c r="R43" s="46"/>
      <c r="S43" s="47">
        <f t="shared" si="18"/>
        <v>0</v>
      </c>
      <c r="T43" s="46">
        <f>'[2]DDS RCM'!$I44</f>
        <v>0</v>
      </c>
      <c r="U43" s="46"/>
      <c r="V43" s="47">
        <f t="shared" si="19"/>
        <v>0</v>
      </c>
      <c r="W43" s="46">
        <f>'[2]DDS RCM'!$J44</f>
        <v>0</v>
      </c>
      <c r="X43" s="46"/>
      <c r="Y43" s="48">
        <f t="shared" si="20"/>
        <v>0</v>
      </c>
      <c r="Z43" s="190">
        <f t="shared" si="21"/>
        <v>0</v>
      </c>
      <c r="AA43" s="200">
        <f t="shared" si="21"/>
        <v>0</v>
      </c>
      <c r="AB43" s="61">
        <f t="shared" si="22"/>
        <v>0</v>
      </c>
      <c r="AC43" s="204">
        <f t="shared" si="23"/>
        <v>0</v>
      </c>
      <c r="AD43" s="133">
        <f t="shared" si="23"/>
        <v>0</v>
      </c>
      <c r="AE43" s="311">
        <f t="shared" si="24"/>
        <v>0</v>
      </c>
      <c r="AF43" s="297">
        <f>'[2]DDS RCM'!$L44</f>
        <v>0</v>
      </c>
      <c r="AG43" s="46"/>
      <c r="AH43" s="50">
        <f t="shared" si="25"/>
        <v>0</v>
      </c>
      <c r="AI43" s="46">
        <f>'[2]DDS RCM'!$M44</f>
        <v>0</v>
      </c>
      <c r="AJ43" s="46"/>
      <c r="AK43" s="50">
        <f t="shared" si="26"/>
        <v>0</v>
      </c>
      <c r="AL43" s="46">
        <f>'[2]DDS RCM'!$N44</f>
        <v>0</v>
      </c>
      <c r="AM43" s="46"/>
      <c r="AN43" s="48">
        <f t="shared" si="27"/>
        <v>0</v>
      </c>
      <c r="AO43" s="190">
        <f t="shared" si="28"/>
        <v>0</v>
      </c>
      <c r="AP43" s="129">
        <f t="shared" si="28"/>
        <v>0</v>
      </c>
      <c r="AQ43" s="61">
        <f t="shared" si="29"/>
        <v>0</v>
      </c>
      <c r="AR43" s="297">
        <f>'[2]DDS RCM'!$P44</f>
        <v>0</v>
      </c>
      <c r="AS43" s="46"/>
      <c r="AT43" s="47">
        <f t="shared" si="30"/>
        <v>0</v>
      </c>
      <c r="AU43" s="46">
        <f>'[2]DDS RCM'!$Q44</f>
        <v>0</v>
      </c>
      <c r="AV43" s="46"/>
      <c r="AW43" s="47">
        <f t="shared" si="31"/>
        <v>0</v>
      </c>
      <c r="AX43" s="46">
        <f>'[2]DDS RCM'!$R44</f>
        <v>0</v>
      </c>
      <c r="AY43" s="46"/>
      <c r="AZ43" s="50">
        <f t="shared" si="32"/>
        <v>0</v>
      </c>
      <c r="BA43" s="190">
        <f t="shared" si="33"/>
        <v>0</v>
      </c>
      <c r="BB43" s="200">
        <f t="shared" si="34"/>
        <v>0</v>
      </c>
      <c r="BC43" s="222">
        <f t="shared" si="35"/>
        <v>0</v>
      </c>
      <c r="BD43" s="204">
        <f t="shared" si="36"/>
        <v>0</v>
      </c>
      <c r="BE43" s="217">
        <f t="shared" si="37"/>
        <v>0</v>
      </c>
      <c r="BF43" s="225">
        <f t="shared" si="38"/>
        <v>0</v>
      </c>
      <c r="BG43" s="204">
        <f t="shared" si="39"/>
        <v>0</v>
      </c>
      <c r="BH43" s="133">
        <f t="shared" si="40"/>
        <v>0</v>
      </c>
      <c r="BI43" s="225">
        <f t="shared" si="41"/>
        <v>0</v>
      </c>
      <c r="BJ43" s="290"/>
      <c r="BK43" s="45">
        <f>VLOOKUP($B43,Test!$A$5:$H$58,4,0)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RCM'!$D45</f>
        <v>0</v>
      </c>
      <c r="F44" s="46"/>
      <c r="G44" s="47">
        <f t="shared" si="13"/>
        <v>0</v>
      </c>
      <c r="H44" s="46">
        <f>'[2]DDS RCM'!$E45</f>
        <v>0</v>
      </c>
      <c r="I44" s="46"/>
      <c r="J44" s="47">
        <f t="shared" si="14"/>
        <v>0</v>
      </c>
      <c r="K44" s="46">
        <f>'[2]DDS RCM'!$F45</f>
        <v>0</v>
      </c>
      <c r="L44" s="46"/>
      <c r="M44" s="48">
        <f t="shared" si="15"/>
        <v>0</v>
      </c>
      <c r="N44" s="190">
        <f t="shared" si="16"/>
        <v>0</v>
      </c>
      <c r="O44" s="129">
        <f t="shared" si="16"/>
        <v>0</v>
      </c>
      <c r="P44" s="61">
        <f t="shared" si="17"/>
        <v>0</v>
      </c>
      <c r="Q44" s="46">
        <f>'[2]DDS RCM'!$H45</f>
        <v>0</v>
      </c>
      <c r="R44" s="46"/>
      <c r="S44" s="47">
        <f t="shared" si="18"/>
        <v>0</v>
      </c>
      <c r="T44" s="46">
        <f>'[2]DDS RCM'!$I45</f>
        <v>0</v>
      </c>
      <c r="U44" s="46"/>
      <c r="V44" s="47">
        <f t="shared" si="19"/>
        <v>0</v>
      </c>
      <c r="W44" s="46">
        <f>'[2]DDS RCM'!$J45</f>
        <v>0</v>
      </c>
      <c r="X44" s="46"/>
      <c r="Y44" s="48">
        <f t="shared" si="20"/>
        <v>0</v>
      </c>
      <c r="Z44" s="190">
        <f t="shared" si="21"/>
        <v>0</v>
      </c>
      <c r="AA44" s="200">
        <f t="shared" si="21"/>
        <v>0</v>
      </c>
      <c r="AB44" s="61">
        <f t="shared" si="22"/>
        <v>0</v>
      </c>
      <c r="AC44" s="204">
        <f t="shared" si="23"/>
        <v>0</v>
      </c>
      <c r="AD44" s="133">
        <f t="shared" si="23"/>
        <v>0</v>
      </c>
      <c r="AE44" s="311">
        <f t="shared" si="24"/>
        <v>0</v>
      </c>
      <c r="AF44" s="297">
        <f>'[2]DDS RCM'!$L45</f>
        <v>0</v>
      </c>
      <c r="AG44" s="46"/>
      <c r="AH44" s="50">
        <f t="shared" si="25"/>
        <v>0</v>
      </c>
      <c r="AI44" s="46">
        <f>'[2]DDS RCM'!$M45</f>
        <v>0</v>
      </c>
      <c r="AJ44" s="46"/>
      <c r="AK44" s="50">
        <f t="shared" si="26"/>
        <v>0</v>
      </c>
      <c r="AL44" s="46">
        <f>'[2]DDS RCM'!$N45</f>
        <v>0</v>
      </c>
      <c r="AM44" s="46"/>
      <c r="AN44" s="48">
        <f t="shared" si="27"/>
        <v>0</v>
      </c>
      <c r="AO44" s="190">
        <f t="shared" si="28"/>
        <v>0</v>
      </c>
      <c r="AP44" s="129">
        <f t="shared" si="28"/>
        <v>0</v>
      </c>
      <c r="AQ44" s="61">
        <f t="shared" si="29"/>
        <v>0</v>
      </c>
      <c r="AR44" s="297">
        <f>'[2]DDS RCM'!$P45</f>
        <v>0</v>
      </c>
      <c r="AS44" s="46"/>
      <c r="AT44" s="47">
        <f t="shared" si="30"/>
        <v>0</v>
      </c>
      <c r="AU44" s="46">
        <f>'[2]DDS RCM'!$Q45</f>
        <v>0</v>
      </c>
      <c r="AV44" s="46"/>
      <c r="AW44" s="47">
        <f t="shared" si="31"/>
        <v>0</v>
      </c>
      <c r="AX44" s="46">
        <f>'[2]DDS RCM'!$R45</f>
        <v>0</v>
      </c>
      <c r="AY44" s="46"/>
      <c r="AZ44" s="50">
        <f t="shared" si="32"/>
        <v>0</v>
      </c>
      <c r="BA44" s="190">
        <f t="shared" si="33"/>
        <v>0</v>
      </c>
      <c r="BB44" s="200">
        <f t="shared" si="34"/>
        <v>0</v>
      </c>
      <c r="BC44" s="222">
        <f t="shared" si="35"/>
        <v>0</v>
      </c>
      <c r="BD44" s="204">
        <f t="shared" si="36"/>
        <v>0</v>
      </c>
      <c r="BE44" s="217">
        <f t="shared" si="37"/>
        <v>0</v>
      </c>
      <c r="BF44" s="225">
        <f t="shared" si="38"/>
        <v>0</v>
      </c>
      <c r="BG44" s="204">
        <f t="shared" si="39"/>
        <v>0</v>
      </c>
      <c r="BH44" s="133">
        <f t="shared" si="40"/>
        <v>0</v>
      </c>
      <c r="BI44" s="225">
        <f t="shared" si="41"/>
        <v>0</v>
      </c>
      <c r="BJ44" s="290"/>
      <c r="BK44" s="45">
        <f>VLOOKUP($B44,Test!$A$5:$H$58,4,0)</f>
        <v>0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RCM'!$D46</f>
        <v>0</v>
      </c>
      <c r="F45" s="46"/>
      <c r="G45" s="47">
        <f t="shared" si="13"/>
        <v>0</v>
      </c>
      <c r="H45" s="46">
        <f>'[2]DDS RCM'!$E46</f>
        <v>0</v>
      </c>
      <c r="I45" s="46"/>
      <c r="J45" s="47">
        <f t="shared" si="14"/>
        <v>0</v>
      </c>
      <c r="K45" s="46">
        <f>'[2]DDS RCM'!$F46</f>
        <v>0</v>
      </c>
      <c r="L45" s="46"/>
      <c r="M45" s="48">
        <f t="shared" si="15"/>
        <v>0</v>
      </c>
      <c r="N45" s="190">
        <f t="shared" si="16"/>
        <v>0</v>
      </c>
      <c r="O45" s="129">
        <f t="shared" si="16"/>
        <v>0</v>
      </c>
      <c r="P45" s="61">
        <f t="shared" si="17"/>
        <v>0</v>
      </c>
      <c r="Q45" s="46">
        <f>'[2]DDS RCM'!$H46</f>
        <v>0</v>
      </c>
      <c r="R45" s="46"/>
      <c r="S45" s="47">
        <f t="shared" si="18"/>
        <v>0</v>
      </c>
      <c r="T45" s="46">
        <f>'[2]DDS RCM'!$I46</f>
        <v>0</v>
      </c>
      <c r="U45" s="46"/>
      <c r="V45" s="47">
        <f t="shared" si="19"/>
        <v>0</v>
      </c>
      <c r="W45" s="46">
        <f>'[2]DDS RCM'!$J46</f>
        <v>0</v>
      </c>
      <c r="X45" s="46"/>
      <c r="Y45" s="48">
        <f t="shared" si="20"/>
        <v>0</v>
      </c>
      <c r="Z45" s="190">
        <f t="shared" si="21"/>
        <v>0</v>
      </c>
      <c r="AA45" s="200">
        <f t="shared" si="21"/>
        <v>0</v>
      </c>
      <c r="AB45" s="61">
        <f t="shared" si="22"/>
        <v>0</v>
      </c>
      <c r="AC45" s="204">
        <f t="shared" si="23"/>
        <v>0</v>
      </c>
      <c r="AD45" s="133">
        <f t="shared" si="23"/>
        <v>0</v>
      </c>
      <c r="AE45" s="311">
        <f t="shared" si="24"/>
        <v>0</v>
      </c>
      <c r="AF45" s="297">
        <f>'[2]DDS RCM'!$L46</f>
        <v>0</v>
      </c>
      <c r="AG45" s="46"/>
      <c r="AH45" s="50">
        <f t="shared" si="25"/>
        <v>0</v>
      </c>
      <c r="AI45" s="46">
        <f>'[2]DDS RCM'!$M46</f>
        <v>0</v>
      </c>
      <c r="AJ45" s="46"/>
      <c r="AK45" s="50">
        <f t="shared" si="26"/>
        <v>0</v>
      </c>
      <c r="AL45" s="46">
        <f>'[2]DDS RCM'!$N46</f>
        <v>0</v>
      </c>
      <c r="AM45" s="46"/>
      <c r="AN45" s="48">
        <f t="shared" si="27"/>
        <v>0</v>
      </c>
      <c r="AO45" s="190">
        <f t="shared" si="28"/>
        <v>0</v>
      </c>
      <c r="AP45" s="129">
        <f t="shared" si="28"/>
        <v>0</v>
      </c>
      <c r="AQ45" s="61">
        <f t="shared" si="29"/>
        <v>0</v>
      </c>
      <c r="AR45" s="297">
        <f>'[2]DDS RCM'!$P46</f>
        <v>0</v>
      </c>
      <c r="AS45" s="46"/>
      <c r="AT45" s="47">
        <f t="shared" si="30"/>
        <v>0</v>
      </c>
      <c r="AU45" s="46">
        <f>'[2]DDS RCM'!$Q46</f>
        <v>0</v>
      </c>
      <c r="AV45" s="46"/>
      <c r="AW45" s="47">
        <f t="shared" si="31"/>
        <v>0</v>
      </c>
      <c r="AX45" s="46">
        <f>'[2]DDS RCM'!$R46</f>
        <v>0</v>
      </c>
      <c r="AY45" s="46"/>
      <c r="AZ45" s="50">
        <f t="shared" si="32"/>
        <v>0</v>
      </c>
      <c r="BA45" s="190">
        <f t="shared" si="33"/>
        <v>0</v>
      </c>
      <c r="BB45" s="200">
        <f t="shared" si="34"/>
        <v>0</v>
      </c>
      <c r="BC45" s="222">
        <f t="shared" si="35"/>
        <v>0</v>
      </c>
      <c r="BD45" s="204">
        <f t="shared" si="36"/>
        <v>0</v>
      </c>
      <c r="BE45" s="217">
        <f t="shared" si="37"/>
        <v>0</v>
      </c>
      <c r="BF45" s="225">
        <f t="shared" si="38"/>
        <v>0</v>
      </c>
      <c r="BG45" s="204">
        <f t="shared" si="39"/>
        <v>0</v>
      </c>
      <c r="BH45" s="133">
        <f t="shared" si="40"/>
        <v>0</v>
      </c>
      <c r="BI45" s="225">
        <f t="shared" si="41"/>
        <v>0</v>
      </c>
      <c r="BJ45" s="290"/>
      <c r="BK45" s="45">
        <f>VLOOKUP($B45,Test!$A$5:$H$58,4,0)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RCM'!$D47</f>
        <v>0</v>
      </c>
      <c r="F46" s="46"/>
      <c r="G46" s="47">
        <f t="shared" si="13"/>
        <v>0</v>
      </c>
      <c r="H46" s="46">
        <f>'[2]DDS RCM'!$E47</f>
        <v>0</v>
      </c>
      <c r="I46" s="46"/>
      <c r="J46" s="47">
        <f t="shared" si="14"/>
        <v>0</v>
      </c>
      <c r="K46" s="46">
        <f>'[2]DDS RCM'!$F47</f>
        <v>0</v>
      </c>
      <c r="L46" s="46"/>
      <c r="M46" s="48">
        <f t="shared" si="15"/>
        <v>0</v>
      </c>
      <c r="N46" s="190">
        <f t="shared" si="16"/>
        <v>0</v>
      </c>
      <c r="O46" s="129">
        <f t="shared" si="16"/>
        <v>0</v>
      </c>
      <c r="P46" s="61">
        <f t="shared" si="17"/>
        <v>0</v>
      </c>
      <c r="Q46" s="46">
        <f>'[2]DDS RCM'!$H47</f>
        <v>0</v>
      </c>
      <c r="R46" s="46"/>
      <c r="S46" s="47">
        <f t="shared" si="18"/>
        <v>0</v>
      </c>
      <c r="T46" s="46">
        <f>'[2]DDS RCM'!$I47</f>
        <v>0</v>
      </c>
      <c r="U46" s="46"/>
      <c r="V46" s="47">
        <f t="shared" si="19"/>
        <v>0</v>
      </c>
      <c r="W46" s="46">
        <f>'[2]DDS RCM'!$J47</f>
        <v>0</v>
      </c>
      <c r="X46" s="46"/>
      <c r="Y46" s="48">
        <f t="shared" si="20"/>
        <v>0</v>
      </c>
      <c r="Z46" s="190">
        <f t="shared" si="21"/>
        <v>0</v>
      </c>
      <c r="AA46" s="200">
        <f t="shared" si="21"/>
        <v>0</v>
      </c>
      <c r="AB46" s="61">
        <f t="shared" si="22"/>
        <v>0</v>
      </c>
      <c r="AC46" s="204">
        <f t="shared" si="23"/>
        <v>0</v>
      </c>
      <c r="AD46" s="133">
        <f t="shared" si="23"/>
        <v>0</v>
      </c>
      <c r="AE46" s="311">
        <f t="shared" si="24"/>
        <v>0</v>
      </c>
      <c r="AF46" s="297">
        <f>'[2]DDS RCM'!$L47</f>
        <v>0</v>
      </c>
      <c r="AG46" s="46"/>
      <c r="AH46" s="50">
        <f t="shared" si="25"/>
        <v>0</v>
      </c>
      <c r="AI46" s="46">
        <f>'[2]DDS RCM'!$M47</f>
        <v>0</v>
      </c>
      <c r="AJ46" s="46"/>
      <c r="AK46" s="50">
        <f t="shared" si="26"/>
        <v>0</v>
      </c>
      <c r="AL46" s="46">
        <f>'[2]DDS RCM'!$N47</f>
        <v>0</v>
      </c>
      <c r="AM46" s="46"/>
      <c r="AN46" s="48">
        <f t="shared" si="27"/>
        <v>0</v>
      </c>
      <c r="AO46" s="190">
        <f t="shared" si="28"/>
        <v>0</v>
      </c>
      <c r="AP46" s="129">
        <f t="shared" si="28"/>
        <v>0</v>
      </c>
      <c r="AQ46" s="61">
        <f t="shared" si="29"/>
        <v>0</v>
      </c>
      <c r="AR46" s="297">
        <f>'[2]DDS RCM'!$P47</f>
        <v>0</v>
      </c>
      <c r="AS46" s="46"/>
      <c r="AT46" s="47">
        <f t="shared" si="30"/>
        <v>0</v>
      </c>
      <c r="AU46" s="46">
        <f>'[2]DDS RCM'!$Q47</f>
        <v>0</v>
      </c>
      <c r="AV46" s="46"/>
      <c r="AW46" s="47">
        <f t="shared" si="31"/>
        <v>0</v>
      </c>
      <c r="AX46" s="46">
        <f>'[2]DDS RCM'!$R47</f>
        <v>0</v>
      </c>
      <c r="AY46" s="46"/>
      <c r="AZ46" s="50">
        <f t="shared" si="32"/>
        <v>0</v>
      </c>
      <c r="BA46" s="190">
        <f t="shared" si="33"/>
        <v>0</v>
      </c>
      <c r="BB46" s="200">
        <f t="shared" si="34"/>
        <v>0</v>
      </c>
      <c r="BC46" s="222">
        <f t="shared" si="35"/>
        <v>0</v>
      </c>
      <c r="BD46" s="204">
        <f t="shared" si="36"/>
        <v>0</v>
      </c>
      <c r="BE46" s="217">
        <f t="shared" si="37"/>
        <v>0</v>
      </c>
      <c r="BF46" s="225">
        <f t="shared" si="38"/>
        <v>0</v>
      </c>
      <c r="BG46" s="204">
        <f t="shared" si="39"/>
        <v>0</v>
      </c>
      <c r="BH46" s="133">
        <f t="shared" si="40"/>
        <v>0</v>
      </c>
      <c r="BI46" s="225">
        <f t="shared" si="41"/>
        <v>0</v>
      </c>
      <c r="BJ46" s="290"/>
      <c r="BK46" s="45">
        <f>VLOOKUP($B46,Test!$A$5:$H$58,4,0)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RCM'!$D48</f>
        <v>0</v>
      </c>
      <c r="F47" s="46"/>
      <c r="G47" s="47">
        <f t="shared" si="13"/>
        <v>0</v>
      </c>
      <c r="H47" s="46">
        <f>'[2]DDS RCM'!$E48</f>
        <v>0</v>
      </c>
      <c r="I47" s="46"/>
      <c r="J47" s="47">
        <f t="shared" si="14"/>
        <v>0</v>
      </c>
      <c r="K47" s="46">
        <f>'[2]DDS RCM'!$F48</f>
        <v>0</v>
      </c>
      <c r="L47" s="46"/>
      <c r="M47" s="48">
        <f t="shared" si="15"/>
        <v>0</v>
      </c>
      <c r="N47" s="190">
        <f t="shared" si="16"/>
        <v>0</v>
      </c>
      <c r="O47" s="129">
        <f t="shared" si="16"/>
        <v>0</v>
      </c>
      <c r="P47" s="61">
        <f t="shared" si="17"/>
        <v>0</v>
      </c>
      <c r="Q47" s="46">
        <f>'[2]DDS RCM'!$H48</f>
        <v>0</v>
      </c>
      <c r="R47" s="46"/>
      <c r="S47" s="47">
        <f t="shared" si="18"/>
        <v>0</v>
      </c>
      <c r="T47" s="46">
        <f>'[2]DDS RCM'!$I48</f>
        <v>0</v>
      </c>
      <c r="U47" s="46"/>
      <c r="V47" s="47">
        <f t="shared" si="19"/>
        <v>0</v>
      </c>
      <c r="W47" s="46">
        <f>'[2]DDS RCM'!$J48</f>
        <v>0</v>
      </c>
      <c r="X47" s="46"/>
      <c r="Y47" s="48">
        <f t="shared" si="20"/>
        <v>0</v>
      </c>
      <c r="Z47" s="190">
        <f t="shared" si="21"/>
        <v>0</v>
      </c>
      <c r="AA47" s="200">
        <f t="shared" si="21"/>
        <v>0</v>
      </c>
      <c r="AB47" s="61">
        <f t="shared" si="22"/>
        <v>0</v>
      </c>
      <c r="AC47" s="204">
        <f t="shared" si="23"/>
        <v>0</v>
      </c>
      <c r="AD47" s="133">
        <f t="shared" si="23"/>
        <v>0</v>
      </c>
      <c r="AE47" s="311">
        <f t="shared" si="24"/>
        <v>0</v>
      </c>
      <c r="AF47" s="297">
        <f>'[2]DDS RCM'!$L48</f>
        <v>0</v>
      </c>
      <c r="AG47" s="46"/>
      <c r="AH47" s="50">
        <f t="shared" si="25"/>
        <v>0</v>
      </c>
      <c r="AI47" s="46">
        <f>'[2]DDS RCM'!$M48</f>
        <v>0</v>
      </c>
      <c r="AJ47" s="46"/>
      <c r="AK47" s="50">
        <f t="shared" si="26"/>
        <v>0</v>
      </c>
      <c r="AL47" s="46">
        <f>'[2]DDS RCM'!$N48</f>
        <v>0</v>
      </c>
      <c r="AM47" s="46"/>
      <c r="AN47" s="48">
        <f t="shared" si="27"/>
        <v>0</v>
      </c>
      <c r="AO47" s="190">
        <f t="shared" si="28"/>
        <v>0</v>
      </c>
      <c r="AP47" s="129">
        <f t="shared" si="28"/>
        <v>0</v>
      </c>
      <c r="AQ47" s="61">
        <f t="shared" si="29"/>
        <v>0</v>
      </c>
      <c r="AR47" s="297">
        <f>'[2]DDS RCM'!$P48</f>
        <v>0</v>
      </c>
      <c r="AS47" s="46"/>
      <c r="AT47" s="47">
        <f t="shared" si="30"/>
        <v>0</v>
      </c>
      <c r="AU47" s="46">
        <f>'[2]DDS RCM'!$Q48</f>
        <v>0</v>
      </c>
      <c r="AV47" s="46"/>
      <c r="AW47" s="47">
        <f t="shared" si="31"/>
        <v>0</v>
      </c>
      <c r="AX47" s="46">
        <f>'[2]DDS RCM'!$R48</f>
        <v>0</v>
      </c>
      <c r="AY47" s="46"/>
      <c r="AZ47" s="50">
        <f t="shared" si="32"/>
        <v>0</v>
      </c>
      <c r="BA47" s="190">
        <f t="shared" si="33"/>
        <v>0</v>
      </c>
      <c r="BB47" s="200">
        <f t="shared" si="34"/>
        <v>0</v>
      </c>
      <c r="BC47" s="222">
        <f t="shared" si="35"/>
        <v>0</v>
      </c>
      <c r="BD47" s="204">
        <f t="shared" si="36"/>
        <v>0</v>
      </c>
      <c r="BE47" s="217">
        <f t="shared" si="37"/>
        <v>0</v>
      </c>
      <c r="BF47" s="225">
        <f t="shared" si="38"/>
        <v>0</v>
      </c>
      <c r="BG47" s="204">
        <f t="shared" si="39"/>
        <v>0</v>
      </c>
      <c r="BH47" s="133">
        <f t="shared" si="40"/>
        <v>0</v>
      </c>
      <c r="BI47" s="225">
        <f t="shared" si="41"/>
        <v>0</v>
      </c>
      <c r="BJ47" s="290"/>
      <c r="BK47" s="45">
        <f>VLOOKUP($B47,Test!$A$5:$H$58,4,0)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RCM'!$D49</f>
        <v>0</v>
      </c>
      <c r="F48" s="46"/>
      <c r="G48" s="47">
        <f t="shared" si="13"/>
        <v>0</v>
      </c>
      <c r="H48" s="46">
        <f>'[2]DDS RCM'!$E49</f>
        <v>0</v>
      </c>
      <c r="I48" s="46"/>
      <c r="J48" s="47">
        <f t="shared" si="14"/>
        <v>0</v>
      </c>
      <c r="K48" s="46">
        <f>'[2]DDS RCM'!$F49</f>
        <v>0</v>
      </c>
      <c r="L48" s="46"/>
      <c r="M48" s="48">
        <f t="shared" si="15"/>
        <v>0</v>
      </c>
      <c r="N48" s="190">
        <f t="shared" si="16"/>
        <v>0</v>
      </c>
      <c r="O48" s="129">
        <f t="shared" si="16"/>
        <v>0</v>
      </c>
      <c r="P48" s="61">
        <f t="shared" si="17"/>
        <v>0</v>
      </c>
      <c r="Q48" s="46">
        <f>'[2]DDS RCM'!$H49</f>
        <v>0</v>
      </c>
      <c r="R48" s="46"/>
      <c r="S48" s="47">
        <f t="shared" si="18"/>
        <v>0</v>
      </c>
      <c r="T48" s="46">
        <f>'[2]DDS RCM'!$I49</f>
        <v>0</v>
      </c>
      <c r="U48" s="46"/>
      <c r="V48" s="47">
        <f t="shared" si="19"/>
        <v>0</v>
      </c>
      <c r="W48" s="46">
        <f>'[2]DDS RCM'!$J49</f>
        <v>0</v>
      </c>
      <c r="X48" s="46"/>
      <c r="Y48" s="48">
        <f t="shared" si="20"/>
        <v>0</v>
      </c>
      <c r="Z48" s="190">
        <f t="shared" si="21"/>
        <v>0</v>
      </c>
      <c r="AA48" s="200">
        <f t="shared" si="21"/>
        <v>0</v>
      </c>
      <c r="AB48" s="61">
        <f t="shared" si="22"/>
        <v>0</v>
      </c>
      <c r="AC48" s="204">
        <f t="shared" si="23"/>
        <v>0</v>
      </c>
      <c r="AD48" s="133">
        <f t="shared" si="23"/>
        <v>0</v>
      </c>
      <c r="AE48" s="311">
        <f t="shared" si="24"/>
        <v>0</v>
      </c>
      <c r="AF48" s="297">
        <f>'[2]DDS RCM'!$L49</f>
        <v>0</v>
      </c>
      <c r="AG48" s="46"/>
      <c r="AH48" s="50">
        <f t="shared" si="25"/>
        <v>0</v>
      </c>
      <c r="AI48" s="46">
        <f>'[2]DDS RCM'!$M49</f>
        <v>0</v>
      </c>
      <c r="AJ48" s="46"/>
      <c r="AK48" s="50">
        <f t="shared" si="26"/>
        <v>0</v>
      </c>
      <c r="AL48" s="46">
        <f>'[2]DDS RCM'!$N49</f>
        <v>0</v>
      </c>
      <c r="AM48" s="46"/>
      <c r="AN48" s="48">
        <f t="shared" si="27"/>
        <v>0</v>
      </c>
      <c r="AO48" s="190">
        <f t="shared" si="28"/>
        <v>0</v>
      </c>
      <c r="AP48" s="129">
        <f t="shared" si="28"/>
        <v>0</v>
      </c>
      <c r="AQ48" s="61">
        <f t="shared" si="29"/>
        <v>0</v>
      </c>
      <c r="AR48" s="297">
        <f>'[2]DDS RCM'!$P49</f>
        <v>0</v>
      </c>
      <c r="AS48" s="46"/>
      <c r="AT48" s="47">
        <f t="shared" si="30"/>
        <v>0</v>
      </c>
      <c r="AU48" s="46">
        <f>'[2]DDS RCM'!$Q49</f>
        <v>0</v>
      </c>
      <c r="AV48" s="46"/>
      <c r="AW48" s="47">
        <f t="shared" si="31"/>
        <v>0</v>
      </c>
      <c r="AX48" s="46">
        <f>'[2]DDS RCM'!$R49</f>
        <v>0</v>
      </c>
      <c r="AY48" s="46"/>
      <c r="AZ48" s="50">
        <f t="shared" si="32"/>
        <v>0</v>
      </c>
      <c r="BA48" s="190">
        <f t="shared" si="33"/>
        <v>0</v>
      </c>
      <c r="BB48" s="200">
        <f t="shared" si="34"/>
        <v>0</v>
      </c>
      <c r="BC48" s="222">
        <f t="shared" si="35"/>
        <v>0</v>
      </c>
      <c r="BD48" s="204">
        <f t="shared" si="36"/>
        <v>0</v>
      </c>
      <c r="BE48" s="217">
        <f t="shared" si="37"/>
        <v>0</v>
      </c>
      <c r="BF48" s="225">
        <f t="shared" si="38"/>
        <v>0</v>
      </c>
      <c r="BG48" s="204">
        <f t="shared" si="39"/>
        <v>0</v>
      </c>
      <c r="BH48" s="133">
        <f t="shared" si="40"/>
        <v>0</v>
      </c>
      <c r="BI48" s="225">
        <f t="shared" si="41"/>
        <v>0</v>
      </c>
      <c r="BJ48" s="290"/>
      <c r="BK48" s="45">
        <f>VLOOKUP($B48,Test!$A$5:$H$58,4,0)</f>
        <v>0</v>
      </c>
    </row>
    <row r="49" spans="1:63" s="34" customFormat="1" ht="30" customHeight="1">
      <c r="A49" s="31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RCM'!$D50</f>
        <v>0</v>
      </c>
      <c r="F49" s="46"/>
      <c r="G49" s="47">
        <f t="shared" si="13"/>
        <v>0</v>
      </c>
      <c r="H49" s="46">
        <f>'[2]DDS RCM'!$E50</f>
        <v>0</v>
      </c>
      <c r="I49" s="46"/>
      <c r="J49" s="47">
        <f t="shared" si="14"/>
        <v>0</v>
      </c>
      <c r="K49" s="46">
        <f>'[2]DDS RCM'!$F50</f>
        <v>0</v>
      </c>
      <c r="L49" s="46"/>
      <c r="M49" s="48">
        <f t="shared" si="15"/>
        <v>0</v>
      </c>
      <c r="N49" s="190">
        <f t="shared" si="16"/>
        <v>0</v>
      </c>
      <c r="O49" s="129">
        <f t="shared" si="16"/>
        <v>0</v>
      </c>
      <c r="P49" s="61">
        <f t="shared" si="17"/>
        <v>0</v>
      </c>
      <c r="Q49" s="46">
        <f>'[2]DDS RCM'!$H50</f>
        <v>0</v>
      </c>
      <c r="R49" s="46"/>
      <c r="S49" s="47">
        <f t="shared" si="18"/>
        <v>0</v>
      </c>
      <c r="T49" s="46">
        <f>'[2]DDS RCM'!$I50</f>
        <v>0</v>
      </c>
      <c r="U49" s="46"/>
      <c r="V49" s="47">
        <f t="shared" si="19"/>
        <v>0</v>
      </c>
      <c r="W49" s="46">
        <f>'[2]DDS RCM'!$J50</f>
        <v>0</v>
      </c>
      <c r="X49" s="46"/>
      <c r="Y49" s="48">
        <f t="shared" si="20"/>
        <v>0</v>
      </c>
      <c r="Z49" s="190">
        <f t="shared" si="21"/>
        <v>0</v>
      </c>
      <c r="AA49" s="200">
        <f t="shared" si="21"/>
        <v>0</v>
      </c>
      <c r="AB49" s="61">
        <f t="shared" si="22"/>
        <v>0</v>
      </c>
      <c r="AC49" s="204">
        <f t="shared" si="23"/>
        <v>0</v>
      </c>
      <c r="AD49" s="133">
        <f t="shared" si="23"/>
        <v>0</v>
      </c>
      <c r="AE49" s="311">
        <f t="shared" si="24"/>
        <v>0</v>
      </c>
      <c r="AF49" s="297">
        <f>'[2]DDS RCM'!$L50</f>
        <v>0</v>
      </c>
      <c r="AG49" s="46"/>
      <c r="AH49" s="50">
        <f t="shared" si="25"/>
        <v>0</v>
      </c>
      <c r="AI49" s="46">
        <f>'[2]DDS RCM'!$M50</f>
        <v>0</v>
      </c>
      <c r="AJ49" s="46"/>
      <c r="AK49" s="50">
        <f t="shared" si="26"/>
        <v>0</v>
      </c>
      <c r="AL49" s="46">
        <f>'[2]DDS RCM'!$N50</f>
        <v>0</v>
      </c>
      <c r="AM49" s="46"/>
      <c r="AN49" s="48">
        <f t="shared" si="27"/>
        <v>0</v>
      </c>
      <c r="AO49" s="190">
        <f t="shared" si="28"/>
        <v>0</v>
      </c>
      <c r="AP49" s="129">
        <f t="shared" si="28"/>
        <v>0</v>
      </c>
      <c r="AQ49" s="61">
        <f t="shared" si="29"/>
        <v>0</v>
      </c>
      <c r="AR49" s="297">
        <f>'[2]DDS RCM'!$P50</f>
        <v>0</v>
      </c>
      <c r="AS49" s="46"/>
      <c r="AT49" s="47">
        <f t="shared" si="30"/>
        <v>0</v>
      </c>
      <c r="AU49" s="46">
        <f>'[2]DDS RCM'!$Q50</f>
        <v>0</v>
      </c>
      <c r="AV49" s="46"/>
      <c r="AW49" s="47">
        <f t="shared" si="31"/>
        <v>0</v>
      </c>
      <c r="AX49" s="46">
        <f>'[2]DDS RCM'!$R50</f>
        <v>0</v>
      </c>
      <c r="AY49" s="46"/>
      <c r="AZ49" s="50">
        <f t="shared" si="32"/>
        <v>0</v>
      </c>
      <c r="BA49" s="190">
        <f t="shared" si="33"/>
        <v>0</v>
      </c>
      <c r="BB49" s="200">
        <f t="shared" si="34"/>
        <v>0</v>
      </c>
      <c r="BC49" s="222">
        <f t="shared" si="35"/>
        <v>0</v>
      </c>
      <c r="BD49" s="204">
        <f t="shared" si="36"/>
        <v>0</v>
      </c>
      <c r="BE49" s="217">
        <f t="shared" si="37"/>
        <v>0</v>
      </c>
      <c r="BF49" s="225">
        <f t="shared" si="38"/>
        <v>0</v>
      </c>
      <c r="BG49" s="204">
        <f t="shared" si="39"/>
        <v>0</v>
      </c>
      <c r="BH49" s="133">
        <f t="shared" si="40"/>
        <v>0</v>
      </c>
      <c r="BI49" s="225">
        <f t="shared" si="41"/>
        <v>0</v>
      </c>
      <c r="BJ49" s="290"/>
      <c r="BK49" s="45">
        <f>VLOOKUP($B49,Test!$A$5:$H$58,4,0)</f>
        <v>0</v>
      </c>
    </row>
    <row r="50" spans="1:63" s="34" customFormat="1" ht="30" customHeight="1">
      <c r="A50" s="31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RCM'!$D51</f>
        <v>0</v>
      </c>
      <c r="F50" s="46"/>
      <c r="G50" s="47">
        <f t="shared" si="13"/>
        <v>0</v>
      </c>
      <c r="H50" s="46">
        <f>'[2]DDS RCM'!$E51</f>
        <v>0</v>
      </c>
      <c r="I50" s="46"/>
      <c r="J50" s="47">
        <f t="shared" si="14"/>
        <v>0</v>
      </c>
      <c r="K50" s="46">
        <f>'[2]DDS RCM'!$F51</f>
        <v>0</v>
      </c>
      <c r="L50" s="46"/>
      <c r="M50" s="48">
        <f t="shared" si="15"/>
        <v>0</v>
      </c>
      <c r="N50" s="190">
        <f t="shared" ref="N50:O51" si="43">+E50+H50+K50</f>
        <v>0</v>
      </c>
      <c r="O50" s="129">
        <f t="shared" si="43"/>
        <v>0</v>
      </c>
      <c r="P50" s="61">
        <f t="shared" si="17"/>
        <v>0</v>
      </c>
      <c r="Q50" s="46">
        <f>'[2]DDS RCM'!$H51</f>
        <v>0</v>
      </c>
      <c r="R50" s="46"/>
      <c r="S50" s="47">
        <f t="shared" si="18"/>
        <v>0</v>
      </c>
      <c r="T50" s="46">
        <f>'[2]DDS RCM'!$I51</f>
        <v>0</v>
      </c>
      <c r="U50" s="46"/>
      <c r="V50" s="47">
        <f t="shared" si="19"/>
        <v>0</v>
      </c>
      <c r="W50" s="46">
        <f>'[2]DDS RCM'!$J51</f>
        <v>0</v>
      </c>
      <c r="X50" s="46"/>
      <c r="Y50" s="48">
        <f t="shared" si="20"/>
        <v>0</v>
      </c>
      <c r="Z50" s="190">
        <f t="shared" ref="Z50:AA51" si="44">+Q50+T50+W50</f>
        <v>0</v>
      </c>
      <c r="AA50" s="200">
        <f t="shared" si="44"/>
        <v>0</v>
      </c>
      <c r="AB50" s="61">
        <f t="shared" si="22"/>
        <v>0</v>
      </c>
      <c r="AC50" s="204">
        <f t="shared" ref="AC50:AD51" si="45">+E50+H50+K50+Q50+T50+W50</f>
        <v>0</v>
      </c>
      <c r="AD50" s="133">
        <f t="shared" si="45"/>
        <v>0</v>
      </c>
      <c r="AE50" s="311">
        <f t="shared" si="24"/>
        <v>0</v>
      </c>
      <c r="AF50" s="297">
        <f>'[2]DDS RCM'!$L51</f>
        <v>0</v>
      </c>
      <c r="AG50" s="46"/>
      <c r="AH50" s="50">
        <f t="shared" si="25"/>
        <v>0</v>
      </c>
      <c r="AI50" s="46">
        <f>'[2]DDS RCM'!$M51</f>
        <v>0</v>
      </c>
      <c r="AJ50" s="46"/>
      <c r="AK50" s="50">
        <f t="shared" si="26"/>
        <v>0</v>
      </c>
      <c r="AL50" s="46">
        <f>'[2]DDS RCM'!$N51</f>
        <v>0</v>
      </c>
      <c r="AM50" s="46"/>
      <c r="AN50" s="48">
        <f t="shared" si="27"/>
        <v>0</v>
      </c>
      <c r="AO50" s="190">
        <f t="shared" ref="AO50:AP51" si="46">+AF50+AI50+AL50</f>
        <v>0</v>
      </c>
      <c r="AP50" s="129">
        <f t="shared" si="46"/>
        <v>0</v>
      </c>
      <c r="AQ50" s="61">
        <f t="shared" si="29"/>
        <v>0</v>
      </c>
      <c r="AR50" s="297">
        <f>'[2]DDS RCM'!$P51</f>
        <v>0</v>
      </c>
      <c r="AS50" s="46"/>
      <c r="AT50" s="47">
        <f t="shared" si="30"/>
        <v>0</v>
      </c>
      <c r="AU50" s="46">
        <f>'[2]DDS RCM'!$Q51</f>
        <v>0</v>
      </c>
      <c r="AV50" s="46"/>
      <c r="AW50" s="47">
        <f t="shared" si="31"/>
        <v>0</v>
      </c>
      <c r="AX50" s="46">
        <f>'[2]DDS RCM'!$R51</f>
        <v>0</v>
      </c>
      <c r="AY50" s="46"/>
      <c r="AZ50" s="50">
        <f t="shared" si="32"/>
        <v>0</v>
      </c>
      <c r="BA50" s="190">
        <f t="shared" ref="BA50:BA51" si="47">+AR50+AU50+AX50</f>
        <v>0</v>
      </c>
      <c r="BB50" s="200">
        <f t="shared" ref="BB50:BB51" si="48">+AS50+AV50+AY50</f>
        <v>0</v>
      </c>
      <c r="BC50" s="222">
        <f t="shared" ref="BC50:BC51" si="49">BA50-BB50</f>
        <v>0</v>
      </c>
      <c r="BD50" s="204">
        <f t="shared" ref="BD50:BD51" si="50">AF50+AI50+AL50+AR50+AU50+AX50</f>
        <v>0</v>
      </c>
      <c r="BE50" s="217">
        <f t="shared" ref="BE50:BE51" si="51">+AG50+AJ50+AM50+AS50+AV50+AY50</f>
        <v>0</v>
      </c>
      <c r="BF50" s="225">
        <f t="shared" ref="BF50:BF51" si="52">BD50-BE50</f>
        <v>0</v>
      </c>
      <c r="BG50" s="204">
        <f t="shared" ref="BG50:BG51" si="53">+AC50+BD50</f>
        <v>0</v>
      </c>
      <c r="BH50" s="133">
        <f t="shared" ref="BH50:BH51" si="54">+AD50+BE50</f>
        <v>0</v>
      </c>
      <c r="BI50" s="311">
        <f t="shared" ref="BI50:BI51" si="55">BG50-BH50</f>
        <v>0</v>
      </c>
      <c r="BJ50" s="290"/>
      <c r="BK50" s="45">
        <f>VLOOKUP($B50,Test!$A$5:$H$58,4,0)</f>
        <v>0</v>
      </c>
    </row>
    <row r="51" spans="1:63" s="34" customFormat="1" ht="30" customHeight="1" thickBot="1">
      <c r="A51" s="31">
        <f t="shared" si="42"/>
        <v>45</v>
      </c>
      <c r="B51" s="313">
        <v>51708</v>
      </c>
      <c r="C51" s="282" t="s">
        <v>239</v>
      </c>
      <c r="D51" s="314" t="s">
        <v>241</v>
      </c>
      <c r="E51" s="51">
        <f>'[2]DDS RCM'!$D53</f>
        <v>0</v>
      </c>
      <c r="F51" s="51"/>
      <c r="G51" s="52">
        <f t="shared" si="13"/>
        <v>0</v>
      </c>
      <c r="H51" s="51">
        <f>'[2]DDS RCM'!$E53</f>
        <v>0</v>
      </c>
      <c r="I51" s="51"/>
      <c r="J51" s="52">
        <f t="shared" si="14"/>
        <v>0</v>
      </c>
      <c r="K51" s="51">
        <f>'[2]DDS RCM'!$F53</f>
        <v>0</v>
      </c>
      <c r="L51" s="51"/>
      <c r="M51" s="53">
        <f t="shared" si="15"/>
        <v>0</v>
      </c>
      <c r="N51" s="191">
        <f t="shared" si="43"/>
        <v>0</v>
      </c>
      <c r="O51" s="130">
        <f t="shared" si="43"/>
        <v>0</v>
      </c>
      <c r="P51" s="62">
        <f t="shared" si="17"/>
        <v>0</v>
      </c>
      <c r="Q51" s="51">
        <f>'[2]DDS RCM'!$H53</f>
        <v>0</v>
      </c>
      <c r="R51" s="51"/>
      <c r="S51" s="52">
        <f t="shared" si="18"/>
        <v>0</v>
      </c>
      <c r="T51" s="51">
        <f>'[2]DDS RCM'!$I53</f>
        <v>0</v>
      </c>
      <c r="U51" s="51"/>
      <c r="V51" s="52">
        <f t="shared" si="19"/>
        <v>0</v>
      </c>
      <c r="W51" s="51">
        <f>'[2]DDS RCM'!$J53</f>
        <v>0</v>
      </c>
      <c r="X51" s="51"/>
      <c r="Y51" s="53">
        <f t="shared" si="20"/>
        <v>0</v>
      </c>
      <c r="Z51" s="191">
        <f t="shared" si="44"/>
        <v>0</v>
      </c>
      <c r="AA51" s="201">
        <f t="shared" si="44"/>
        <v>0</v>
      </c>
      <c r="AB51" s="62">
        <f t="shared" si="22"/>
        <v>0</v>
      </c>
      <c r="AC51" s="315">
        <f t="shared" si="45"/>
        <v>0</v>
      </c>
      <c r="AD51" s="228">
        <f t="shared" si="45"/>
        <v>0</v>
      </c>
      <c r="AE51" s="317">
        <f t="shared" si="24"/>
        <v>0</v>
      </c>
      <c r="AF51" s="298">
        <f>'[2]DDS RCM'!$L53</f>
        <v>0</v>
      </c>
      <c r="AG51" s="51"/>
      <c r="AH51" s="54">
        <f t="shared" si="25"/>
        <v>0</v>
      </c>
      <c r="AI51" s="51">
        <f>'[2]DDS RCM'!$M53</f>
        <v>0</v>
      </c>
      <c r="AJ51" s="51"/>
      <c r="AK51" s="54">
        <f t="shared" si="26"/>
        <v>0</v>
      </c>
      <c r="AL51" s="51">
        <f>'[2]DDS RCM'!$N53</f>
        <v>0</v>
      </c>
      <c r="AM51" s="51"/>
      <c r="AN51" s="53">
        <f t="shared" si="27"/>
        <v>0</v>
      </c>
      <c r="AO51" s="191">
        <f t="shared" si="46"/>
        <v>0</v>
      </c>
      <c r="AP51" s="130">
        <f t="shared" si="46"/>
        <v>0</v>
      </c>
      <c r="AQ51" s="62">
        <f t="shared" si="29"/>
        <v>0</v>
      </c>
      <c r="AR51" s="298">
        <f>'[2]DDS RCM'!$P53</f>
        <v>0</v>
      </c>
      <c r="AS51" s="51"/>
      <c r="AT51" s="52">
        <f t="shared" si="30"/>
        <v>0</v>
      </c>
      <c r="AU51" s="51">
        <f>'[2]DDS RCM'!$Q53</f>
        <v>0</v>
      </c>
      <c r="AV51" s="51"/>
      <c r="AW51" s="52">
        <f t="shared" si="31"/>
        <v>0</v>
      </c>
      <c r="AX51" s="51">
        <f>'[2]DDS RCM'!$R53</f>
        <v>0</v>
      </c>
      <c r="AY51" s="51"/>
      <c r="AZ51" s="54">
        <f t="shared" si="32"/>
        <v>0</v>
      </c>
      <c r="BA51" s="191">
        <f t="shared" si="47"/>
        <v>0</v>
      </c>
      <c r="BB51" s="201">
        <f t="shared" si="48"/>
        <v>0</v>
      </c>
      <c r="BC51" s="223">
        <f t="shared" si="49"/>
        <v>0</v>
      </c>
      <c r="BD51" s="315">
        <f t="shared" si="50"/>
        <v>0</v>
      </c>
      <c r="BE51" s="316">
        <f t="shared" si="51"/>
        <v>0</v>
      </c>
      <c r="BF51" s="227">
        <f t="shared" si="52"/>
        <v>0</v>
      </c>
      <c r="BG51" s="315">
        <f t="shared" si="53"/>
        <v>0</v>
      </c>
      <c r="BH51" s="228">
        <f t="shared" si="54"/>
        <v>0</v>
      </c>
      <c r="BI51" s="317">
        <f t="shared" si="55"/>
        <v>0</v>
      </c>
      <c r="BJ51" s="290"/>
      <c r="BK51" s="266">
        <f>VLOOKUP($B51,Test!$A$5:$H$58,4,0)</f>
        <v>0</v>
      </c>
    </row>
    <row r="52" spans="1:63" s="38" customFormat="1" ht="35.1" customHeight="1" thickBot="1">
      <c r="A52" s="396" t="s">
        <v>97</v>
      </c>
      <c r="B52" s="390"/>
      <c r="C52" s="391"/>
      <c r="D52" s="37"/>
      <c r="E52" s="40">
        <f t="shared" ref="E52:AJ52" si="56">SUM(E7:E51)</f>
        <v>0</v>
      </c>
      <c r="F52" s="215">
        <f t="shared" si="56"/>
        <v>0</v>
      </c>
      <c r="G52" s="41">
        <f t="shared" si="56"/>
        <v>0</v>
      </c>
      <c r="H52" s="40">
        <f t="shared" si="56"/>
        <v>0</v>
      </c>
      <c r="I52" s="40">
        <f t="shared" si="56"/>
        <v>0</v>
      </c>
      <c r="J52" s="42">
        <f t="shared" si="56"/>
        <v>0</v>
      </c>
      <c r="K52" s="40">
        <f t="shared" si="56"/>
        <v>0</v>
      </c>
      <c r="L52" s="40">
        <f t="shared" si="56"/>
        <v>0</v>
      </c>
      <c r="M52" s="43">
        <f t="shared" si="56"/>
        <v>0</v>
      </c>
      <c r="N52" s="192">
        <f t="shared" si="56"/>
        <v>0</v>
      </c>
      <c r="O52" s="131">
        <f t="shared" si="56"/>
        <v>0</v>
      </c>
      <c r="P52" s="64">
        <f t="shared" si="56"/>
        <v>0</v>
      </c>
      <c r="Q52" s="299">
        <f t="shared" si="56"/>
        <v>0</v>
      </c>
      <c r="R52" s="40">
        <f t="shared" si="56"/>
        <v>0</v>
      </c>
      <c r="S52" s="41">
        <f t="shared" si="56"/>
        <v>0</v>
      </c>
      <c r="T52" s="40">
        <f t="shared" si="56"/>
        <v>0</v>
      </c>
      <c r="U52" s="40">
        <f t="shared" si="56"/>
        <v>0</v>
      </c>
      <c r="V52" s="42">
        <f t="shared" si="56"/>
        <v>0</v>
      </c>
      <c r="W52" s="40">
        <f t="shared" si="56"/>
        <v>0</v>
      </c>
      <c r="X52" s="40">
        <f t="shared" si="56"/>
        <v>0</v>
      </c>
      <c r="Y52" s="43">
        <f t="shared" si="56"/>
        <v>0</v>
      </c>
      <c r="Z52" s="192">
        <f t="shared" si="56"/>
        <v>0</v>
      </c>
      <c r="AA52" s="202">
        <f t="shared" si="56"/>
        <v>0</v>
      </c>
      <c r="AB52" s="64">
        <f t="shared" si="56"/>
        <v>0</v>
      </c>
      <c r="AC52" s="205">
        <f t="shared" si="56"/>
        <v>0</v>
      </c>
      <c r="AD52" s="134">
        <f t="shared" si="56"/>
        <v>0</v>
      </c>
      <c r="AE52" s="331">
        <f t="shared" si="56"/>
        <v>0</v>
      </c>
      <c r="AF52" s="299">
        <f t="shared" si="56"/>
        <v>0</v>
      </c>
      <c r="AG52" s="40">
        <f t="shared" si="56"/>
        <v>0</v>
      </c>
      <c r="AH52" s="215">
        <f t="shared" si="56"/>
        <v>0</v>
      </c>
      <c r="AI52" s="40">
        <f t="shared" si="56"/>
        <v>0</v>
      </c>
      <c r="AJ52" s="40">
        <f t="shared" si="56"/>
        <v>0</v>
      </c>
      <c r="AK52" s="215">
        <f t="shared" ref="AK52:BI52" si="57">SUM(AK7:AK51)</f>
        <v>0</v>
      </c>
      <c r="AL52" s="40">
        <f t="shared" si="57"/>
        <v>0</v>
      </c>
      <c r="AM52" s="40">
        <f t="shared" si="57"/>
        <v>0</v>
      </c>
      <c r="AN52" s="43">
        <f t="shared" si="57"/>
        <v>0</v>
      </c>
      <c r="AO52" s="192">
        <f t="shared" si="57"/>
        <v>0</v>
      </c>
      <c r="AP52" s="131">
        <f t="shared" si="57"/>
        <v>0</v>
      </c>
      <c r="AQ52" s="308">
        <f t="shared" si="57"/>
        <v>0</v>
      </c>
      <c r="AR52" s="299">
        <f t="shared" si="57"/>
        <v>0</v>
      </c>
      <c r="AS52" s="40">
        <f t="shared" si="57"/>
        <v>0</v>
      </c>
      <c r="AT52" s="42">
        <f t="shared" si="57"/>
        <v>0</v>
      </c>
      <c r="AU52" s="40">
        <f t="shared" si="57"/>
        <v>0</v>
      </c>
      <c r="AV52" s="40">
        <f t="shared" si="57"/>
        <v>0</v>
      </c>
      <c r="AW52" s="42">
        <f t="shared" si="57"/>
        <v>0</v>
      </c>
      <c r="AX52" s="40">
        <f t="shared" si="57"/>
        <v>0</v>
      </c>
      <c r="AY52" s="40">
        <f t="shared" si="57"/>
        <v>0</v>
      </c>
      <c r="AZ52" s="41">
        <f t="shared" si="57"/>
        <v>0</v>
      </c>
      <c r="BA52" s="192">
        <f t="shared" si="57"/>
        <v>0</v>
      </c>
      <c r="BB52" s="202">
        <f t="shared" si="57"/>
        <v>0</v>
      </c>
      <c r="BC52" s="224">
        <f t="shared" si="57"/>
        <v>0</v>
      </c>
      <c r="BD52" s="205">
        <f t="shared" si="57"/>
        <v>0</v>
      </c>
      <c r="BE52" s="218">
        <f t="shared" si="57"/>
        <v>0</v>
      </c>
      <c r="BF52" s="226">
        <f t="shared" si="57"/>
        <v>0</v>
      </c>
      <c r="BG52" s="205">
        <f t="shared" si="57"/>
        <v>0</v>
      </c>
      <c r="BH52" s="134">
        <f t="shared" si="57"/>
        <v>0</v>
      </c>
      <c r="BI52" s="226">
        <f t="shared" si="57"/>
        <v>0</v>
      </c>
      <c r="BJ52" s="291"/>
      <c r="BK52" s="265">
        <f>SUM(BK7:BK51)</f>
        <v>0</v>
      </c>
    </row>
    <row r="53" spans="1:63" ht="33" customHeight="1"/>
    <row r="54" spans="1:63" ht="33" customHeight="1">
      <c r="F54" s="304">
        <f>ROUND(F52-Test!$E$126,2)</f>
        <v>0</v>
      </c>
    </row>
    <row r="55" spans="1:63" ht="33" customHeight="1"/>
    <row r="56" spans="1:63" ht="33" customHeight="1"/>
  </sheetData>
  <mergeCells count="13">
    <mergeCell ref="A52:C52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7"/>
  <sheetViews>
    <sheetView workbookViewId="0">
      <pane xSplit="4" ySplit="6" topLeftCell="AC7" activePane="bottomRight" state="frozen"/>
      <selection pane="topRight" activeCell="E1" sqref="E1"/>
      <selection pane="bottomLeft" activeCell="A7" sqref="A7"/>
      <selection pane="bottomRight" activeCell="Z31" sqref="Z31"/>
    </sheetView>
  </sheetViews>
  <sheetFormatPr defaultRowHeight="15" customHeight="1"/>
  <cols>
    <col min="1" max="1" width="5.140625" style="16" customWidth="1"/>
    <col min="2" max="2" width="5.5703125" style="16" customWidth="1"/>
    <col min="3" max="3" width="15.42578125" style="16" customWidth="1"/>
    <col min="4" max="4" width="10.28515625" style="16" hidden="1" customWidth="1"/>
    <col min="5" max="5" width="10.7109375" style="16" customWidth="1"/>
    <col min="6" max="7" width="10.7109375" style="16" hidden="1" customWidth="1"/>
    <col min="8" max="8" width="10.7109375" style="16" customWidth="1"/>
    <col min="9" max="10" width="10.7109375" style="16" hidden="1" customWidth="1"/>
    <col min="11" max="11" width="10.7109375" style="16" customWidth="1"/>
    <col min="12" max="13" width="10.7109375" style="16" hidden="1" customWidth="1"/>
    <col min="14" max="14" width="10.7109375" style="16" customWidth="1"/>
    <col min="15" max="16" width="10.7109375" style="16" hidden="1" customWidth="1"/>
    <col min="17" max="17" width="10.7109375" style="16" customWidth="1"/>
    <col min="18" max="19" width="10.7109375" style="16" hidden="1" customWidth="1"/>
    <col min="20" max="20" width="10.7109375" style="16" customWidth="1"/>
    <col min="21" max="22" width="10.7109375" style="16" hidden="1" customWidth="1"/>
    <col min="23" max="23" width="10.7109375" style="16" customWidth="1"/>
    <col min="24" max="25" width="10.7109375" style="16" hidden="1" customWidth="1"/>
    <col min="26" max="26" width="10.7109375" style="16" customWidth="1"/>
    <col min="27" max="28" width="10.7109375" style="16" hidden="1" customWidth="1"/>
    <col min="29" max="29" width="11.7109375" style="16" customWidth="1"/>
    <col min="30" max="31" width="11.7109375" style="16" hidden="1" customWidth="1"/>
    <col min="32" max="32" width="10.7109375" style="16" customWidth="1"/>
    <col min="33" max="34" width="10.7109375" style="16" hidden="1" customWidth="1"/>
    <col min="35" max="35" width="10.7109375" style="16" customWidth="1"/>
    <col min="36" max="37" width="10.7109375" style="16" hidden="1" customWidth="1"/>
    <col min="38" max="38" width="10.7109375" style="16" customWidth="1"/>
    <col min="39" max="40" width="10.7109375" style="16" hidden="1" customWidth="1"/>
    <col min="41" max="41" width="10.7109375" style="16" customWidth="1"/>
    <col min="42" max="43" width="10.7109375" style="16" hidden="1" customWidth="1"/>
    <col min="44" max="44" width="10.7109375" style="16" customWidth="1"/>
    <col min="45" max="46" width="10.7109375" style="16" hidden="1" customWidth="1"/>
    <col min="47" max="47" width="10.7109375" style="16" customWidth="1"/>
    <col min="48" max="49" width="10.7109375" style="16" hidden="1" customWidth="1"/>
    <col min="50" max="50" width="10.7109375" style="16" customWidth="1"/>
    <col min="51" max="52" width="10.7109375" style="16" hidden="1" customWidth="1"/>
    <col min="53" max="53" width="10.7109375" style="16" customWidth="1"/>
    <col min="54" max="55" width="11.42578125" style="16" hidden="1" customWidth="1"/>
    <col min="56" max="56" width="11.7109375" style="16" customWidth="1"/>
    <col min="57" max="58" width="11.7109375" style="16" hidden="1" customWidth="1"/>
    <col min="59" max="59" width="11.7109375" style="16" customWidth="1"/>
    <col min="60" max="61" width="11.7109375" style="16" hidden="1" customWidth="1"/>
    <col min="62" max="63" width="12" style="16" customWidth="1"/>
    <col min="64" max="16384" width="9.140625" style="16"/>
  </cols>
  <sheetData>
    <row r="2" spans="1:63" s="14" customFormat="1" ht="15" customHeight="1">
      <c r="A2" s="14" t="s">
        <v>196</v>
      </c>
      <c r="Z2" s="15"/>
      <c r="AC2" s="15"/>
      <c r="AO2" s="15"/>
      <c r="BD2" s="14" t="s">
        <v>207</v>
      </c>
      <c r="BG2" s="15"/>
      <c r="BK2" s="172" t="s">
        <v>194</v>
      </c>
    </row>
    <row r="3" spans="1:63" ht="15" customHeight="1" thickBot="1">
      <c r="Z3" s="17"/>
      <c r="AC3" s="17"/>
      <c r="AO3" s="17"/>
      <c r="BA3" s="17"/>
      <c r="BD3" s="17"/>
      <c r="BG3" s="17"/>
    </row>
    <row r="4" spans="1:63" s="14" customFormat="1" ht="15" customHeight="1">
      <c r="A4" s="362" t="s">
        <v>132</v>
      </c>
      <c r="B4" s="363"/>
      <c r="C4" s="364"/>
      <c r="D4" s="95"/>
      <c r="E4" s="356">
        <v>2009</v>
      </c>
      <c r="F4" s="351"/>
      <c r="G4" s="351"/>
      <c r="H4" s="351"/>
      <c r="I4" s="351"/>
      <c r="J4" s="351"/>
      <c r="K4" s="351"/>
      <c r="L4" s="351"/>
      <c r="M4" s="352"/>
      <c r="N4" s="145">
        <v>2009</v>
      </c>
      <c r="O4" s="123"/>
      <c r="P4" s="124"/>
      <c r="Q4" s="356">
        <v>2009</v>
      </c>
      <c r="R4" s="351"/>
      <c r="S4" s="351"/>
      <c r="T4" s="351"/>
      <c r="U4" s="351"/>
      <c r="V4" s="351"/>
      <c r="W4" s="351"/>
      <c r="X4" s="351"/>
      <c r="Y4" s="352"/>
      <c r="Z4" s="145">
        <v>2009</v>
      </c>
      <c r="AA4" s="145"/>
      <c r="AB4" s="145"/>
      <c r="AC4" s="159">
        <v>2009</v>
      </c>
      <c r="AD4" s="125"/>
      <c r="AE4" s="126"/>
      <c r="AF4" s="350">
        <v>2009</v>
      </c>
      <c r="AG4" s="351"/>
      <c r="AH4" s="351"/>
      <c r="AI4" s="351"/>
      <c r="AJ4" s="351"/>
      <c r="AK4" s="351"/>
      <c r="AL4" s="351"/>
      <c r="AM4" s="351"/>
      <c r="AN4" s="352"/>
      <c r="AO4" s="145">
        <v>2009</v>
      </c>
      <c r="AP4" s="123"/>
      <c r="AQ4" s="124"/>
      <c r="AR4" s="350">
        <v>2009</v>
      </c>
      <c r="AS4" s="351"/>
      <c r="AT4" s="351"/>
      <c r="AU4" s="351"/>
      <c r="AV4" s="351"/>
      <c r="AW4" s="351"/>
      <c r="AX4" s="351"/>
      <c r="AY4" s="351"/>
      <c r="AZ4" s="352"/>
      <c r="BA4" s="145">
        <v>2009</v>
      </c>
      <c r="BB4" s="145"/>
      <c r="BC4" s="145"/>
      <c r="BD4" s="159">
        <v>2009</v>
      </c>
      <c r="BE4" s="159"/>
      <c r="BF4" s="159"/>
      <c r="BG4" s="159">
        <v>2009</v>
      </c>
      <c r="BH4" s="125"/>
      <c r="BI4" s="126"/>
      <c r="BJ4" s="354" t="s">
        <v>197</v>
      </c>
      <c r="BK4" s="355"/>
    </row>
    <row r="5" spans="1:63" s="14" customFormat="1" ht="15" customHeight="1">
      <c r="A5" s="365"/>
      <c r="B5" s="366"/>
      <c r="C5" s="367"/>
      <c r="D5" s="97"/>
      <c r="E5" s="348" t="s">
        <v>90</v>
      </c>
      <c r="F5" s="349"/>
      <c r="G5" s="353"/>
      <c r="H5" s="348" t="s">
        <v>91</v>
      </c>
      <c r="I5" s="349"/>
      <c r="J5" s="353"/>
      <c r="K5" s="348" t="s">
        <v>92</v>
      </c>
      <c r="L5" s="349"/>
      <c r="M5" s="349"/>
      <c r="N5" s="146" t="s">
        <v>190</v>
      </c>
      <c r="O5" s="121"/>
      <c r="P5" s="122"/>
      <c r="Q5" s="348" t="s">
        <v>93</v>
      </c>
      <c r="R5" s="349"/>
      <c r="S5" s="353"/>
      <c r="T5" s="348" t="s">
        <v>94</v>
      </c>
      <c r="U5" s="349"/>
      <c r="V5" s="353"/>
      <c r="W5" s="348" t="s">
        <v>95</v>
      </c>
      <c r="X5" s="349"/>
      <c r="Y5" s="349"/>
      <c r="Z5" s="146" t="s">
        <v>191</v>
      </c>
      <c r="AA5" s="146"/>
      <c r="AB5" s="146"/>
      <c r="AC5" s="160" t="s">
        <v>109</v>
      </c>
      <c r="AD5" s="120"/>
      <c r="AE5" s="100"/>
      <c r="AF5" s="348" t="s">
        <v>96</v>
      </c>
      <c r="AG5" s="349"/>
      <c r="AH5" s="353"/>
      <c r="AI5" s="348" t="s">
        <v>98</v>
      </c>
      <c r="AJ5" s="349"/>
      <c r="AK5" s="353"/>
      <c r="AL5" s="348" t="s">
        <v>99</v>
      </c>
      <c r="AM5" s="349"/>
      <c r="AN5" s="349"/>
      <c r="AO5" s="146" t="s">
        <v>192</v>
      </c>
      <c r="AP5" s="121"/>
      <c r="AQ5" s="122"/>
      <c r="AR5" s="348" t="s">
        <v>100</v>
      </c>
      <c r="AS5" s="349"/>
      <c r="AT5" s="353"/>
      <c r="AU5" s="348" t="s">
        <v>101</v>
      </c>
      <c r="AV5" s="349"/>
      <c r="AW5" s="353"/>
      <c r="AX5" s="348" t="s">
        <v>102</v>
      </c>
      <c r="AY5" s="349"/>
      <c r="AZ5" s="349"/>
      <c r="BA5" s="146" t="s">
        <v>193</v>
      </c>
      <c r="BB5" s="146"/>
      <c r="BC5" s="146"/>
      <c r="BD5" s="160" t="s">
        <v>111</v>
      </c>
      <c r="BE5" s="160"/>
      <c r="BF5" s="160"/>
      <c r="BG5" s="160" t="s">
        <v>110</v>
      </c>
      <c r="BH5" s="120"/>
      <c r="BI5" s="100"/>
      <c r="BJ5" s="171">
        <v>2010</v>
      </c>
      <c r="BK5" s="171">
        <v>2011</v>
      </c>
    </row>
    <row r="6" spans="1:63" s="14" customFormat="1" ht="15" customHeight="1">
      <c r="A6" s="96"/>
      <c r="B6" s="60"/>
      <c r="C6" s="99"/>
      <c r="D6" s="97"/>
      <c r="E6" s="19" t="s">
        <v>108</v>
      </c>
      <c r="F6" s="19" t="s">
        <v>106</v>
      </c>
      <c r="G6" s="104" t="s">
        <v>107</v>
      </c>
      <c r="H6" s="19" t="s">
        <v>108</v>
      </c>
      <c r="I6" s="19" t="s">
        <v>106</v>
      </c>
      <c r="J6" s="104" t="s">
        <v>107</v>
      </c>
      <c r="K6" s="19" t="s">
        <v>108</v>
      </c>
      <c r="L6" s="18" t="s">
        <v>106</v>
      </c>
      <c r="M6" s="108" t="s">
        <v>107</v>
      </c>
      <c r="N6" s="147" t="s">
        <v>108</v>
      </c>
      <c r="O6" s="139" t="s">
        <v>106</v>
      </c>
      <c r="P6" s="89" t="s">
        <v>107</v>
      </c>
      <c r="Q6" s="19" t="s">
        <v>108</v>
      </c>
      <c r="R6" s="19" t="s">
        <v>106</v>
      </c>
      <c r="S6" s="104" t="s">
        <v>107</v>
      </c>
      <c r="T6" s="19" t="s">
        <v>108</v>
      </c>
      <c r="U6" s="19" t="s">
        <v>112</v>
      </c>
      <c r="V6" s="104" t="s">
        <v>107</v>
      </c>
      <c r="W6" s="19" t="s">
        <v>108</v>
      </c>
      <c r="X6" s="18" t="s">
        <v>112</v>
      </c>
      <c r="Y6" s="108" t="s">
        <v>107</v>
      </c>
      <c r="Z6" s="147" t="s">
        <v>108</v>
      </c>
      <c r="AA6" s="147" t="s">
        <v>112</v>
      </c>
      <c r="AB6" s="147" t="s">
        <v>107</v>
      </c>
      <c r="AC6" s="161" t="s">
        <v>108</v>
      </c>
      <c r="AD6" s="153" t="s">
        <v>112</v>
      </c>
      <c r="AE6" s="114" t="s">
        <v>107</v>
      </c>
      <c r="AF6" s="19" t="s">
        <v>108</v>
      </c>
      <c r="AG6" s="19" t="s">
        <v>112</v>
      </c>
      <c r="AH6" s="104" t="s">
        <v>107</v>
      </c>
      <c r="AI6" s="19" t="s">
        <v>108</v>
      </c>
      <c r="AJ6" s="19" t="s">
        <v>112</v>
      </c>
      <c r="AK6" s="104" t="s">
        <v>107</v>
      </c>
      <c r="AL6" s="19" t="s">
        <v>108</v>
      </c>
      <c r="AM6" s="18" t="s">
        <v>112</v>
      </c>
      <c r="AN6" s="108" t="s">
        <v>107</v>
      </c>
      <c r="AO6" s="147" t="s">
        <v>108</v>
      </c>
      <c r="AP6" s="139" t="s">
        <v>112</v>
      </c>
      <c r="AQ6" s="89" t="s">
        <v>107</v>
      </c>
      <c r="AR6" s="19" t="s">
        <v>108</v>
      </c>
      <c r="AS6" s="19" t="s">
        <v>112</v>
      </c>
      <c r="AT6" s="104" t="s">
        <v>107</v>
      </c>
      <c r="AU6" s="19" t="s">
        <v>108</v>
      </c>
      <c r="AV6" s="19" t="s">
        <v>112</v>
      </c>
      <c r="AW6" s="104" t="s">
        <v>107</v>
      </c>
      <c r="AX6" s="19" t="s">
        <v>108</v>
      </c>
      <c r="AY6" s="18" t="s">
        <v>112</v>
      </c>
      <c r="AZ6" s="108" t="s">
        <v>107</v>
      </c>
      <c r="BA6" s="147" t="s">
        <v>108</v>
      </c>
      <c r="BB6" s="147" t="s">
        <v>112</v>
      </c>
      <c r="BC6" s="147" t="s">
        <v>107</v>
      </c>
      <c r="BD6" s="161" t="s">
        <v>108</v>
      </c>
      <c r="BE6" s="161" t="s">
        <v>112</v>
      </c>
      <c r="BF6" s="161" t="s">
        <v>107</v>
      </c>
      <c r="BG6" s="161" t="s">
        <v>108</v>
      </c>
      <c r="BH6" s="153" t="s">
        <v>112</v>
      </c>
      <c r="BI6" s="114" t="s">
        <v>107</v>
      </c>
      <c r="BJ6" s="160" t="s">
        <v>108</v>
      </c>
      <c r="BK6" s="160" t="s">
        <v>108</v>
      </c>
    </row>
    <row r="7" spans="1:63" ht="15" customHeight="1">
      <c r="A7" s="357" t="s">
        <v>206</v>
      </c>
      <c r="B7" s="358"/>
      <c r="C7" s="101" t="s">
        <v>198</v>
      </c>
      <c r="D7" s="98"/>
      <c r="E7" s="21">
        <f>'44 92'!E53</f>
        <v>3278646.92</v>
      </c>
      <c r="F7" s="21">
        <f>'44 92'!F53</f>
        <v>2671839.69</v>
      </c>
      <c r="G7" s="29">
        <f>+E7-F7</f>
        <v>606807.23</v>
      </c>
      <c r="H7" s="21">
        <f>'44 92'!H53</f>
        <v>3067931.6500000004</v>
      </c>
      <c r="I7" s="21">
        <f>'44 92'!I53</f>
        <v>3021390.1199999996</v>
      </c>
      <c r="J7" s="29">
        <f>+H7-I7</f>
        <v>46541.530000000726</v>
      </c>
      <c r="K7" s="21">
        <f>'44 92'!K53</f>
        <v>4636004.57</v>
      </c>
      <c r="L7" s="21">
        <f>'44 92'!L53</f>
        <v>3758557.41</v>
      </c>
      <c r="M7" s="109">
        <f>+K7-L7</f>
        <v>877447.16000000015</v>
      </c>
      <c r="N7" s="148">
        <f>+E7+H7+K7</f>
        <v>10982583.140000001</v>
      </c>
      <c r="O7" s="140">
        <f t="shared" ref="O7:O13" si="0">+F7+I7+L7</f>
        <v>9451787.2199999988</v>
      </c>
      <c r="P7" s="90">
        <f>+N7-O7</f>
        <v>1530795.9200000018</v>
      </c>
      <c r="Q7" s="21">
        <f>'44 92'!Q53</f>
        <v>2485066.2800000003</v>
      </c>
      <c r="R7" s="21">
        <f>'44 92'!R53</f>
        <v>2342637.86</v>
      </c>
      <c r="S7" s="29">
        <f>+Q7-R7</f>
        <v>142428.42000000039</v>
      </c>
      <c r="T7" s="21">
        <f>'44 92'!T53</f>
        <v>2829405.5699999994</v>
      </c>
      <c r="U7" s="21">
        <f>'44 92'!U53</f>
        <v>0</v>
      </c>
      <c r="V7" s="29">
        <f>+T7-U7</f>
        <v>2829405.5699999994</v>
      </c>
      <c r="W7" s="21">
        <f>'44 92'!W53</f>
        <v>2800619.6999999997</v>
      </c>
      <c r="X7" s="21">
        <f>'44 92'!X53</f>
        <v>0</v>
      </c>
      <c r="Y7" s="109">
        <f>+W7-X7</f>
        <v>2800619.6999999997</v>
      </c>
      <c r="Z7" s="148">
        <f>+Q7+T7+W7</f>
        <v>8115091.5499999989</v>
      </c>
      <c r="AA7" s="148">
        <f t="shared" ref="AA7:AA13" si="1">+R7+U7+X7</f>
        <v>2342637.86</v>
      </c>
      <c r="AB7" s="148">
        <f>+Z7-AA7</f>
        <v>5772453.6899999995</v>
      </c>
      <c r="AC7" s="162">
        <f>+Z7+N7</f>
        <v>19097674.689999998</v>
      </c>
      <c r="AD7" s="154">
        <f t="shared" ref="AD7:AD13" si="2">+AA7+O7</f>
        <v>11794425.079999998</v>
      </c>
      <c r="AE7" s="115">
        <f>+AC7-AD7</f>
        <v>7303249.6099999994</v>
      </c>
      <c r="AF7" s="21">
        <f>'44 92'!AF53</f>
        <v>3703618.59</v>
      </c>
      <c r="AG7" s="21" t="e">
        <f>'44 92'!#REF!</f>
        <v>#REF!</v>
      </c>
      <c r="AH7" s="29" t="e">
        <f>+AF7-AG7</f>
        <v>#REF!</v>
      </c>
      <c r="AI7" s="21">
        <f>'44 92'!AI53</f>
        <v>2833564.03</v>
      </c>
      <c r="AJ7" s="21" t="e">
        <f>'44 92'!#REF!</f>
        <v>#REF!</v>
      </c>
      <c r="AK7" s="29" t="e">
        <f>+AI7-AJ7</f>
        <v>#REF!</v>
      </c>
      <c r="AL7" s="21">
        <f>'44 92'!AL53</f>
        <v>3428906.6500000004</v>
      </c>
      <c r="AM7" s="21" t="e">
        <f>'44 92'!#REF!</f>
        <v>#REF!</v>
      </c>
      <c r="AN7" s="109" t="e">
        <f>+AL7-AM7</f>
        <v>#REF!</v>
      </c>
      <c r="AO7" s="148">
        <f>+AF7+AI7+AL7</f>
        <v>9966089.2699999996</v>
      </c>
      <c r="AP7" s="140" t="e">
        <f t="shared" ref="AP7:AP13" si="3">+AG7+AJ7+AM7</f>
        <v>#REF!</v>
      </c>
      <c r="AQ7" s="90" t="e">
        <f>+AO7-AP7</f>
        <v>#REF!</v>
      </c>
      <c r="AR7" s="21">
        <f>'44 92'!AR53</f>
        <v>3292972.7366666663</v>
      </c>
      <c r="AS7" s="21" t="e">
        <f>'44 92'!#REF!</f>
        <v>#REF!</v>
      </c>
      <c r="AT7" s="29" t="e">
        <f>+AR7-AS7</f>
        <v>#REF!</v>
      </c>
      <c r="AU7" s="21">
        <f>'44 92'!AU53</f>
        <v>3363559.3366666669</v>
      </c>
      <c r="AV7" s="21" t="e">
        <f>'44 92'!#REF!</f>
        <v>#REF!</v>
      </c>
      <c r="AW7" s="29" t="e">
        <f>+AU7-AV7</f>
        <v>#REF!</v>
      </c>
      <c r="AX7" s="21">
        <f>'44 92'!AX53</f>
        <v>3353623.2566666664</v>
      </c>
      <c r="AY7" s="21" t="e">
        <f>'44 92'!#REF!</f>
        <v>#REF!</v>
      </c>
      <c r="AZ7" s="109" t="e">
        <f>+AX7-AY7</f>
        <v>#REF!</v>
      </c>
      <c r="BA7" s="148">
        <f>+AR7+AU7+AX7</f>
        <v>10010155.33</v>
      </c>
      <c r="BB7" s="148" t="e">
        <f t="shared" ref="BB7:BB13" si="4">+AS7+AV7+AY7</f>
        <v>#REF!</v>
      </c>
      <c r="BC7" s="148" t="e">
        <f>+BA7-BB7</f>
        <v>#REF!</v>
      </c>
      <c r="BD7" s="162">
        <f>+BA7+AO7</f>
        <v>19976244.600000001</v>
      </c>
      <c r="BE7" s="162" t="e">
        <f t="shared" ref="BE7:BE13" si="5">+BB7+AP7</f>
        <v>#REF!</v>
      </c>
      <c r="BF7" s="162" t="e">
        <f>+BD7-BE7</f>
        <v>#REF!</v>
      </c>
      <c r="BG7" s="162">
        <f>+BD7+AC7</f>
        <v>39073919.289999999</v>
      </c>
      <c r="BH7" s="154" t="e">
        <f t="shared" ref="BH7:BH13" si="6">+BE7+AD7</f>
        <v>#REF!</v>
      </c>
      <c r="BI7" s="115" t="e">
        <f>+BG7-BH7</f>
        <v>#REF!</v>
      </c>
      <c r="BJ7" s="167" t="e">
        <f>'44 92'!#REF!</f>
        <v>#REF!</v>
      </c>
      <c r="BK7" s="167" t="e">
        <f>'44 92'!#REF!</f>
        <v>#REF!</v>
      </c>
    </row>
    <row r="8" spans="1:63" ht="15" customHeight="1">
      <c r="A8" s="359"/>
      <c r="B8" s="358"/>
      <c r="C8" s="102" t="s">
        <v>199</v>
      </c>
      <c r="D8" s="20"/>
      <c r="E8" s="22">
        <f>'44 22'!E52</f>
        <v>0</v>
      </c>
      <c r="F8" s="22">
        <f>'44 22'!F52</f>
        <v>0</v>
      </c>
      <c r="G8" s="105">
        <f t="shared" ref="G8:G13" si="7">+E8-F8</f>
        <v>0</v>
      </c>
      <c r="H8" s="22">
        <f>'44 22'!H52</f>
        <v>0</v>
      </c>
      <c r="I8" s="22">
        <f>'44 22'!I52</f>
        <v>0</v>
      </c>
      <c r="J8" s="105">
        <f t="shared" ref="J8:J13" si="8">+H8-I8</f>
        <v>0</v>
      </c>
      <c r="K8" s="22">
        <f>'44 22'!K52</f>
        <v>0</v>
      </c>
      <c r="L8" s="22">
        <f>'44 22'!L52</f>
        <v>0</v>
      </c>
      <c r="M8" s="110">
        <f t="shared" ref="M8:M13" si="9">+K8-L8</f>
        <v>0</v>
      </c>
      <c r="N8" s="149">
        <f t="shared" ref="N8:N13" si="10">+E8+H8+K8</f>
        <v>0</v>
      </c>
      <c r="O8" s="141">
        <f t="shared" si="0"/>
        <v>0</v>
      </c>
      <c r="P8" s="91">
        <f t="shared" ref="P8:P13" si="11">+N8-O8</f>
        <v>0</v>
      </c>
      <c r="Q8" s="22">
        <f>'44 22'!Q52</f>
        <v>0</v>
      </c>
      <c r="R8" s="22">
        <f>'44 22'!R52</f>
        <v>0</v>
      </c>
      <c r="S8" s="105">
        <f t="shared" ref="S8:S13" si="12">+Q8-R8</f>
        <v>0</v>
      </c>
      <c r="T8" s="22">
        <f>'44 22'!T52</f>
        <v>0</v>
      </c>
      <c r="U8" s="22">
        <f>'44 22'!U52</f>
        <v>0</v>
      </c>
      <c r="V8" s="105">
        <f t="shared" ref="V8:V13" si="13">+T8-U8</f>
        <v>0</v>
      </c>
      <c r="W8" s="22">
        <f>'44 22'!W52</f>
        <v>0</v>
      </c>
      <c r="X8" s="22">
        <f>'44 22'!X52</f>
        <v>0</v>
      </c>
      <c r="Y8" s="110">
        <f t="shared" ref="Y8:Y13" si="14">+W8-X8</f>
        <v>0</v>
      </c>
      <c r="Z8" s="149">
        <f t="shared" ref="Z8:Z13" si="15">+Q8+T8+W8</f>
        <v>0</v>
      </c>
      <c r="AA8" s="149">
        <f t="shared" si="1"/>
        <v>0</v>
      </c>
      <c r="AB8" s="149">
        <f t="shared" ref="AB8:AB13" si="16">+Z8-AA8</f>
        <v>0</v>
      </c>
      <c r="AC8" s="163">
        <f t="shared" ref="AC8:AC13" si="17">+Z8+N8</f>
        <v>0</v>
      </c>
      <c r="AD8" s="155">
        <f t="shared" si="2"/>
        <v>0</v>
      </c>
      <c r="AE8" s="116">
        <f t="shared" ref="AE8:AE13" si="18">+AC8-AD8</f>
        <v>0</v>
      </c>
      <c r="AF8" s="22">
        <f>'44 22'!AF52</f>
        <v>0</v>
      </c>
      <c r="AG8" s="22" t="e">
        <f>'44 22'!#REF!</f>
        <v>#REF!</v>
      </c>
      <c r="AH8" s="105" t="e">
        <f t="shared" ref="AH8:AH13" si="19">+AF8-AG8</f>
        <v>#REF!</v>
      </c>
      <c r="AI8" s="22">
        <f>'44 22'!AI52</f>
        <v>0</v>
      </c>
      <c r="AJ8" s="22" t="e">
        <f>'44 22'!#REF!</f>
        <v>#REF!</v>
      </c>
      <c r="AK8" s="105" t="e">
        <f t="shared" ref="AK8:AK13" si="20">+AI8-AJ8</f>
        <v>#REF!</v>
      </c>
      <c r="AL8" s="22">
        <f>'44 22'!AL52</f>
        <v>0</v>
      </c>
      <c r="AM8" s="22" t="e">
        <f>'44 22'!#REF!</f>
        <v>#REF!</v>
      </c>
      <c r="AN8" s="110" t="e">
        <f t="shared" ref="AN8:AN13" si="21">+AL8-AM8</f>
        <v>#REF!</v>
      </c>
      <c r="AO8" s="149">
        <f t="shared" ref="AO8:AO13" si="22">+AF8+AI8+AL8</f>
        <v>0</v>
      </c>
      <c r="AP8" s="141" t="e">
        <f t="shared" si="3"/>
        <v>#REF!</v>
      </c>
      <c r="AQ8" s="91" t="e">
        <f t="shared" ref="AQ8:AQ13" si="23">+AO8-AP8</f>
        <v>#REF!</v>
      </c>
      <c r="AR8" s="22">
        <f>'44 22'!AR52</f>
        <v>0</v>
      </c>
      <c r="AS8" s="22" t="e">
        <f>'44 22'!#REF!</f>
        <v>#REF!</v>
      </c>
      <c r="AT8" s="105" t="e">
        <f t="shared" ref="AT8:AT13" si="24">+AR8-AS8</f>
        <v>#REF!</v>
      </c>
      <c r="AU8" s="22">
        <f>'44 22'!AU52</f>
        <v>0</v>
      </c>
      <c r="AV8" s="22" t="e">
        <f>'44 22'!#REF!</f>
        <v>#REF!</v>
      </c>
      <c r="AW8" s="105" t="e">
        <f t="shared" ref="AW8:AW13" si="25">+AU8-AV8</f>
        <v>#REF!</v>
      </c>
      <c r="AX8" s="22">
        <f>'44 22'!AX52</f>
        <v>0</v>
      </c>
      <c r="AY8" s="22" t="e">
        <f>'44 22'!#REF!</f>
        <v>#REF!</v>
      </c>
      <c r="AZ8" s="110" t="e">
        <f t="shared" ref="AZ8:AZ13" si="26">+AX8-AY8</f>
        <v>#REF!</v>
      </c>
      <c r="BA8" s="149">
        <f t="shared" ref="BA8:BA13" si="27">+AR8+AU8+AX8</f>
        <v>0</v>
      </c>
      <c r="BB8" s="149" t="e">
        <f t="shared" si="4"/>
        <v>#REF!</v>
      </c>
      <c r="BC8" s="149" t="e">
        <f t="shared" ref="BC8:BC13" si="28">+BA8-BB8</f>
        <v>#REF!</v>
      </c>
      <c r="BD8" s="163">
        <f t="shared" ref="BD8:BD13" si="29">+BA8+AO8</f>
        <v>0</v>
      </c>
      <c r="BE8" s="163" t="e">
        <f t="shared" si="5"/>
        <v>#REF!</v>
      </c>
      <c r="BF8" s="163" t="e">
        <f t="shared" ref="BF8:BF13" si="30">+BD8-BE8</f>
        <v>#REF!</v>
      </c>
      <c r="BG8" s="163">
        <f t="shared" ref="BG8:BG13" si="31">+BD8+AC8</f>
        <v>0</v>
      </c>
      <c r="BH8" s="155" t="e">
        <f t="shared" si="6"/>
        <v>#REF!</v>
      </c>
      <c r="BI8" s="116" t="e">
        <f t="shared" ref="BI8:BI13" si="32">+BG8-BH8</f>
        <v>#REF!</v>
      </c>
      <c r="BJ8" s="168" t="e">
        <f>'44 22'!#REF!</f>
        <v>#REF!</v>
      </c>
      <c r="BK8" s="168" t="e">
        <f>'44 22'!#REF!</f>
        <v>#REF!</v>
      </c>
    </row>
    <row r="9" spans="1:63" ht="15" customHeight="1">
      <c r="A9" s="359"/>
      <c r="B9" s="358"/>
      <c r="C9" s="103" t="s">
        <v>200</v>
      </c>
      <c r="D9" s="20"/>
      <c r="E9" s="23">
        <f>'44 23'!E53</f>
        <v>16115.997059769623</v>
      </c>
      <c r="F9" s="23">
        <f>'44 23'!F53</f>
        <v>104238.56999999999</v>
      </c>
      <c r="G9" s="106">
        <f t="shared" si="7"/>
        <v>-88122.57294023037</v>
      </c>
      <c r="H9" s="23">
        <f>'44 23'!H53</f>
        <v>15075.584191598507</v>
      </c>
      <c r="I9" s="23">
        <f>'44 23'!I53</f>
        <v>664086.73</v>
      </c>
      <c r="J9" s="106">
        <f t="shared" si="8"/>
        <v>-649011.14580840152</v>
      </c>
      <c r="K9" s="23">
        <f>'44 23'!K53</f>
        <v>16115.990151877166</v>
      </c>
      <c r="L9" s="23">
        <f>'44 23'!L53</f>
        <v>376018.50999999995</v>
      </c>
      <c r="M9" s="111">
        <f t="shared" si="9"/>
        <v>-359902.51984812279</v>
      </c>
      <c r="N9" s="150">
        <f t="shared" si="10"/>
        <v>47307.571403245296</v>
      </c>
      <c r="O9" s="142">
        <f t="shared" si="0"/>
        <v>1144343.8099999998</v>
      </c>
      <c r="P9" s="92">
        <f t="shared" si="11"/>
        <v>-1097036.2385967546</v>
      </c>
      <c r="Q9" s="23">
        <f>'44 23'!Q53</f>
        <v>15769.002764821062</v>
      </c>
      <c r="R9" s="23">
        <f>'44 23'!R53</f>
        <v>529049.09000000008</v>
      </c>
      <c r="S9" s="106">
        <f t="shared" si="12"/>
        <v>-513280.08723517903</v>
      </c>
      <c r="T9" s="23">
        <f>'44 23'!T53</f>
        <v>16295.179064023674</v>
      </c>
      <c r="U9" s="23">
        <f>'44 23'!U53</f>
        <v>0</v>
      </c>
      <c r="V9" s="106">
        <f t="shared" si="13"/>
        <v>16295.179064023674</v>
      </c>
      <c r="W9" s="23">
        <f>'44 23'!W53</f>
        <v>15769.007828537835</v>
      </c>
      <c r="X9" s="23">
        <f>'44 23'!X53</f>
        <v>0</v>
      </c>
      <c r="Y9" s="111">
        <f t="shared" si="14"/>
        <v>15769.007828537835</v>
      </c>
      <c r="Z9" s="150">
        <f t="shared" si="15"/>
        <v>47833.189657382572</v>
      </c>
      <c r="AA9" s="150">
        <f t="shared" si="1"/>
        <v>529049.09000000008</v>
      </c>
      <c r="AB9" s="150">
        <f t="shared" si="16"/>
        <v>-481215.90034261753</v>
      </c>
      <c r="AC9" s="164">
        <f t="shared" si="17"/>
        <v>95140.761060627876</v>
      </c>
      <c r="AD9" s="156">
        <f t="shared" si="2"/>
        <v>1673392.9</v>
      </c>
      <c r="AE9" s="117">
        <f t="shared" si="18"/>
        <v>-1578252.138939372</v>
      </c>
      <c r="AF9" s="23">
        <f>'44 23'!AF53</f>
        <v>16295.045918687249</v>
      </c>
      <c r="AG9" s="23" t="e">
        <f>'44 23'!#REF!</f>
        <v>#REF!</v>
      </c>
      <c r="AH9" s="106" t="e">
        <f t="shared" si="19"/>
        <v>#REF!</v>
      </c>
      <c r="AI9" s="23">
        <f>'44 23'!AI53</f>
        <v>16294.979908287651</v>
      </c>
      <c r="AJ9" s="23" t="e">
        <f>'44 23'!#REF!</f>
        <v>#REF!</v>
      </c>
      <c r="AK9" s="106" t="e">
        <f t="shared" si="20"/>
        <v>#REF!</v>
      </c>
      <c r="AL9" s="23">
        <f>'44 23'!AL53</f>
        <v>15768.826300914014</v>
      </c>
      <c r="AM9" s="23" t="e">
        <f>'44 23'!#REF!</f>
        <v>#REF!</v>
      </c>
      <c r="AN9" s="111" t="e">
        <f t="shared" si="21"/>
        <v>#REF!</v>
      </c>
      <c r="AO9" s="150">
        <f t="shared" si="22"/>
        <v>48358.852127888909</v>
      </c>
      <c r="AP9" s="142" t="e">
        <f t="shared" si="3"/>
        <v>#REF!</v>
      </c>
      <c r="AQ9" s="92" t="e">
        <f t="shared" si="23"/>
        <v>#REF!</v>
      </c>
      <c r="AR9" s="23">
        <f>'44 23'!AR53</f>
        <v>275755.00301110744</v>
      </c>
      <c r="AS9" s="23" t="e">
        <f>'44 23'!#REF!</f>
        <v>#REF!</v>
      </c>
      <c r="AT9" s="106" t="e">
        <f t="shared" si="24"/>
        <v>#REF!</v>
      </c>
      <c r="AU9" s="23">
        <f>'44 23'!AU53</f>
        <v>15768.713011107893</v>
      </c>
      <c r="AV9" s="23" t="e">
        <f>'44 23'!#REF!</f>
        <v>#REF!</v>
      </c>
      <c r="AW9" s="106" t="e">
        <f t="shared" si="25"/>
        <v>#REF!</v>
      </c>
      <c r="AX9" s="23">
        <f>'44 23'!AX53</f>
        <v>16295.003011107479</v>
      </c>
      <c r="AY9" s="23" t="e">
        <f>'44 23'!#REF!</f>
        <v>#REF!</v>
      </c>
      <c r="AZ9" s="111" t="e">
        <f t="shared" si="26"/>
        <v>#REF!</v>
      </c>
      <c r="BA9" s="150">
        <f t="shared" si="27"/>
        <v>307818.71903332282</v>
      </c>
      <c r="BB9" s="150" t="e">
        <f t="shared" si="4"/>
        <v>#REF!</v>
      </c>
      <c r="BC9" s="150" t="e">
        <f t="shared" si="28"/>
        <v>#REF!</v>
      </c>
      <c r="BD9" s="164">
        <f t="shared" si="29"/>
        <v>356177.5711612117</v>
      </c>
      <c r="BE9" s="164" t="e">
        <f t="shared" si="5"/>
        <v>#REF!</v>
      </c>
      <c r="BF9" s="164" t="e">
        <f t="shared" si="30"/>
        <v>#REF!</v>
      </c>
      <c r="BG9" s="164">
        <f t="shared" si="31"/>
        <v>451318.33222183958</v>
      </c>
      <c r="BH9" s="156" t="e">
        <f t="shared" si="6"/>
        <v>#REF!</v>
      </c>
      <c r="BI9" s="117" t="e">
        <f t="shared" si="32"/>
        <v>#REF!</v>
      </c>
      <c r="BJ9" s="169" t="e">
        <f>'44 23'!#REF!</f>
        <v>#REF!</v>
      </c>
      <c r="BK9" s="169" t="e">
        <f>'44 23'!#REF!</f>
        <v>#REF!</v>
      </c>
    </row>
    <row r="10" spans="1:63" ht="15" customHeight="1">
      <c r="A10" s="359"/>
      <c r="B10" s="358"/>
      <c r="C10" s="103" t="s">
        <v>201</v>
      </c>
      <c r="D10" s="20"/>
      <c r="E10" s="23">
        <f>'44 24'!E53</f>
        <v>1048020.5750592105</v>
      </c>
      <c r="F10" s="23">
        <f>'44 24'!F53</f>
        <v>757202.16</v>
      </c>
      <c r="G10" s="106">
        <f t="shared" si="7"/>
        <v>290818.4150592105</v>
      </c>
      <c r="H10" s="23">
        <f>'44 24'!H53</f>
        <v>1480253.968990765</v>
      </c>
      <c r="I10" s="23">
        <f>'44 24'!I53</f>
        <v>785914.02999999991</v>
      </c>
      <c r="J10" s="106">
        <f t="shared" si="8"/>
        <v>694339.93899076513</v>
      </c>
      <c r="K10" s="23">
        <f>'44 24'!K53</f>
        <v>1142045.8736457699</v>
      </c>
      <c r="L10" s="24">
        <f>'44 24'!L53</f>
        <v>719287.69000000006</v>
      </c>
      <c r="M10" s="112">
        <f t="shared" si="9"/>
        <v>422758.18364576984</v>
      </c>
      <c r="N10" s="151">
        <f t="shared" si="10"/>
        <v>3670320.4176957454</v>
      </c>
      <c r="O10" s="143">
        <f t="shared" si="0"/>
        <v>2262403.88</v>
      </c>
      <c r="P10" s="93">
        <f t="shared" si="11"/>
        <v>1407916.5376957455</v>
      </c>
      <c r="Q10" s="23">
        <f>'44 24'!Q53</f>
        <v>1218706.3717372355</v>
      </c>
      <c r="R10" s="23">
        <f>'44 24'!R53</f>
        <v>1005390.9400000001</v>
      </c>
      <c r="S10" s="106">
        <f t="shared" si="12"/>
        <v>213315.4317372354</v>
      </c>
      <c r="T10" s="23">
        <f>'44 24'!T53</f>
        <v>1173700.1863260027</v>
      </c>
      <c r="U10" s="23">
        <f>'44 24'!U53</f>
        <v>0</v>
      </c>
      <c r="V10" s="106">
        <f t="shared" si="13"/>
        <v>1173700.1863260027</v>
      </c>
      <c r="W10" s="23">
        <f>'44 24'!W53</f>
        <v>929350.88050715218</v>
      </c>
      <c r="X10" s="24">
        <f>'44 24'!X53</f>
        <v>0</v>
      </c>
      <c r="Y10" s="112">
        <f t="shared" si="14"/>
        <v>929350.88050715218</v>
      </c>
      <c r="Z10" s="151">
        <f t="shared" si="15"/>
        <v>3321757.43857039</v>
      </c>
      <c r="AA10" s="151">
        <f t="shared" si="1"/>
        <v>1005390.9400000001</v>
      </c>
      <c r="AB10" s="151">
        <f t="shared" si="16"/>
        <v>2316366.49857039</v>
      </c>
      <c r="AC10" s="165">
        <f t="shared" si="17"/>
        <v>6992077.8562661353</v>
      </c>
      <c r="AD10" s="157">
        <f t="shared" si="2"/>
        <v>3267794.82</v>
      </c>
      <c r="AE10" s="118">
        <f t="shared" si="18"/>
        <v>3724283.0362661355</v>
      </c>
      <c r="AF10" s="23">
        <f>'44 24'!AF53</f>
        <v>1272650.3817146972</v>
      </c>
      <c r="AG10" s="23" t="e">
        <f>'44 24'!#REF!</f>
        <v>#REF!</v>
      </c>
      <c r="AH10" s="106" t="e">
        <f t="shared" si="19"/>
        <v>#REF!</v>
      </c>
      <c r="AI10" s="23">
        <f>'44 24'!AI53</f>
        <v>1103500.5288254812</v>
      </c>
      <c r="AJ10" s="23" t="e">
        <f>'44 24'!#REF!</f>
        <v>#REF!</v>
      </c>
      <c r="AK10" s="106" t="e">
        <f t="shared" si="20"/>
        <v>#REF!</v>
      </c>
      <c r="AL10" s="23">
        <f>'44 24'!AL53</f>
        <v>1211194.4196486485</v>
      </c>
      <c r="AM10" s="24" t="e">
        <f>'44 24'!#REF!</f>
        <v>#REF!</v>
      </c>
      <c r="AN10" s="112" t="e">
        <f t="shared" si="21"/>
        <v>#REF!</v>
      </c>
      <c r="AO10" s="151">
        <f t="shared" si="22"/>
        <v>3587345.3301888267</v>
      </c>
      <c r="AP10" s="143" t="e">
        <f t="shared" si="3"/>
        <v>#REF!</v>
      </c>
      <c r="AQ10" s="93" t="e">
        <f t="shared" si="23"/>
        <v>#REF!</v>
      </c>
      <c r="AR10" s="23">
        <f>'44 24'!AR53</f>
        <v>1039349.2665792922</v>
      </c>
      <c r="AS10" s="23" t="e">
        <f>'44 24'!#REF!</f>
        <v>#REF!</v>
      </c>
      <c r="AT10" s="106" t="e">
        <f t="shared" si="24"/>
        <v>#REF!</v>
      </c>
      <c r="AU10" s="23">
        <f>'44 24'!AU53</f>
        <v>996763.60703653586</v>
      </c>
      <c r="AV10" s="23" t="e">
        <f>'44 24'!#REF!</f>
        <v>#REF!</v>
      </c>
      <c r="AW10" s="106" t="e">
        <f t="shared" si="25"/>
        <v>#REF!</v>
      </c>
      <c r="AX10" s="23">
        <f>'44 24'!AX53</f>
        <v>1070544.5177019089</v>
      </c>
      <c r="AY10" s="24" t="e">
        <f>'44 24'!#REF!</f>
        <v>#REF!</v>
      </c>
      <c r="AZ10" s="112" t="e">
        <f t="shared" si="26"/>
        <v>#REF!</v>
      </c>
      <c r="BA10" s="151">
        <f t="shared" si="27"/>
        <v>3106657.3913177373</v>
      </c>
      <c r="BB10" s="151" t="e">
        <f t="shared" si="4"/>
        <v>#REF!</v>
      </c>
      <c r="BC10" s="151" t="e">
        <f t="shared" si="28"/>
        <v>#REF!</v>
      </c>
      <c r="BD10" s="165">
        <f t="shared" si="29"/>
        <v>6694002.7215065639</v>
      </c>
      <c r="BE10" s="165" t="e">
        <f t="shared" si="5"/>
        <v>#REF!</v>
      </c>
      <c r="BF10" s="165" t="e">
        <f t="shared" si="30"/>
        <v>#REF!</v>
      </c>
      <c r="BG10" s="165">
        <f t="shared" si="31"/>
        <v>13686080.577772699</v>
      </c>
      <c r="BH10" s="157" t="e">
        <f t="shared" si="6"/>
        <v>#REF!</v>
      </c>
      <c r="BI10" s="118" t="e">
        <f t="shared" si="32"/>
        <v>#REF!</v>
      </c>
      <c r="BJ10" s="169" t="e">
        <f>'44 24'!#REF!</f>
        <v>#REF!</v>
      </c>
      <c r="BK10" s="169" t="e">
        <f>'44 24'!#REF!</f>
        <v>#REF!</v>
      </c>
    </row>
    <row r="11" spans="1:63" ht="15" customHeight="1">
      <c r="A11" s="359"/>
      <c r="B11" s="358"/>
      <c r="C11" s="103" t="s">
        <v>202</v>
      </c>
      <c r="D11" s="20"/>
      <c r="E11" s="23">
        <f>'44 25'!E53</f>
        <v>3551742.4706776319</v>
      </c>
      <c r="F11" s="23">
        <f>'44 25'!F53</f>
        <v>2855338.9799999995</v>
      </c>
      <c r="G11" s="106">
        <f t="shared" si="7"/>
        <v>696403.49067763239</v>
      </c>
      <c r="H11" s="23">
        <f>'44 25'!H53</f>
        <v>4137724.5004023751</v>
      </c>
      <c r="I11" s="23">
        <f>'44 25'!I53</f>
        <v>2668101.3000000003</v>
      </c>
      <c r="J11" s="106">
        <f t="shared" si="8"/>
        <v>1469623.2004023748</v>
      </c>
      <c r="K11" s="23">
        <f>'44 25'!K53</f>
        <v>3422665.7096956791</v>
      </c>
      <c r="L11" s="24">
        <f>'44 25'!L53</f>
        <v>3269870.89</v>
      </c>
      <c r="M11" s="112">
        <f t="shared" si="9"/>
        <v>152794.81969567901</v>
      </c>
      <c r="N11" s="151">
        <f t="shared" si="10"/>
        <v>11112132.680775687</v>
      </c>
      <c r="O11" s="143">
        <f t="shared" si="0"/>
        <v>8793311.1699999999</v>
      </c>
      <c r="P11" s="93">
        <f t="shared" si="11"/>
        <v>2318821.5107756872</v>
      </c>
      <c r="Q11" s="23">
        <f>'44 25'!Q53</f>
        <v>3626547.3244520547</v>
      </c>
      <c r="R11" s="23">
        <f>'44 25'!R53</f>
        <v>3289866.1300000004</v>
      </c>
      <c r="S11" s="106">
        <f t="shared" si="12"/>
        <v>336681.19445205433</v>
      </c>
      <c r="T11" s="23">
        <f>'44 25'!T53</f>
        <v>3491623.7612807248</v>
      </c>
      <c r="U11" s="23">
        <f>'44 25'!U53</f>
        <v>0</v>
      </c>
      <c r="V11" s="106">
        <f t="shared" si="13"/>
        <v>3491623.7612807248</v>
      </c>
      <c r="W11" s="23">
        <f>'44 25'!W53</f>
        <v>2867121.7525162548</v>
      </c>
      <c r="X11" s="24">
        <f>'44 25'!X53</f>
        <v>0</v>
      </c>
      <c r="Y11" s="112">
        <f t="shared" si="14"/>
        <v>2867121.7525162548</v>
      </c>
      <c r="Z11" s="151">
        <f t="shared" si="15"/>
        <v>9985292.8382490352</v>
      </c>
      <c r="AA11" s="151">
        <f t="shared" si="1"/>
        <v>3289866.1300000004</v>
      </c>
      <c r="AB11" s="151">
        <f t="shared" si="16"/>
        <v>6695426.7082490344</v>
      </c>
      <c r="AC11" s="165">
        <f t="shared" si="17"/>
        <v>21097425.519024722</v>
      </c>
      <c r="AD11" s="157">
        <f t="shared" si="2"/>
        <v>12083177.300000001</v>
      </c>
      <c r="AE11" s="118">
        <f t="shared" si="18"/>
        <v>9014248.2190247215</v>
      </c>
      <c r="AF11" s="23">
        <f>'44 25'!AF53</f>
        <v>2558629.7734293942</v>
      </c>
      <c r="AG11" s="23" t="e">
        <f>'44 25'!#REF!</f>
        <v>#REF!</v>
      </c>
      <c r="AH11" s="106" t="e">
        <f t="shared" si="19"/>
        <v>#REF!</v>
      </c>
      <c r="AI11" s="23">
        <f>'44 25'!AI53</f>
        <v>2234996.3949900465</v>
      </c>
      <c r="AJ11" s="23" t="e">
        <f>'44 25'!#REF!</f>
        <v>#REF!</v>
      </c>
      <c r="AK11" s="106" t="e">
        <f t="shared" si="20"/>
        <v>#REF!</v>
      </c>
      <c r="AL11" s="23">
        <f>'44 25'!AL53</f>
        <v>2220551.2296148646</v>
      </c>
      <c r="AM11" s="24" t="e">
        <f>'44 25'!#REF!</f>
        <v>#REF!</v>
      </c>
      <c r="AN11" s="112" t="e">
        <f t="shared" si="21"/>
        <v>#REF!</v>
      </c>
      <c r="AO11" s="151">
        <f t="shared" si="22"/>
        <v>7014177.3980343062</v>
      </c>
      <c r="AP11" s="143" t="e">
        <f t="shared" si="3"/>
        <v>#REF!</v>
      </c>
      <c r="AQ11" s="93" t="e">
        <f t="shared" si="23"/>
        <v>#REF!</v>
      </c>
      <c r="AR11" s="23">
        <f>'44 25'!AR53</f>
        <v>2322758.2962385323</v>
      </c>
      <c r="AS11" s="23" t="e">
        <f>'44 25'!#REF!</f>
        <v>#REF!</v>
      </c>
      <c r="AT11" s="106" t="e">
        <f t="shared" si="24"/>
        <v>#REF!</v>
      </c>
      <c r="AU11" s="23">
        <f>'44 25'!AU53</f>
        <v>2226690.7096820027</v>
      </c>
      <c r="AV11" s="23" t="e">
        <f>'44 25'!#REF!</f>
        <v>#REF!</v>
      </c>
      <c r="AW11" s="106" t="e">
        <f t="shared" si="25"/>
        <v>#REF!</v>
      </c>
      <c r="AX11" s="23">
        <f>'44 25'!AX53</f>
        <v>2334710.0480543319</v>
      </c>
      <c r="AY11" s="24" t="e">
        <f>'44 25'!#REF!</f>
        <v>#REF!</v>
      </c>
      <c r="AZ11" s="112" t="e">
        <f t="shared" si="26"/>
        <v>#REF!</v>
      </c>
      <c r="BA11" s="151">
        <f t="shared" si="27"/>
        <v>6884159.0539748669</v>
      </c>
      <c r="BB11" s="151" t="e">
        <f t="shared" si="4"/>
        <v>#REF!</v>
      </c>
      <c r="BC11" s="151" t="e">
        <f t="shared" si="28"/>
        <v>#REF!</v>
      </c>
      <c r="BD11" s="165">
        <f t="shared" si="29"/>
        <v>13898336.452009173</v>
      </c>
      <c r="BE11" s="165" t="e">
        <f t="shared" si="5"/>
        <v>#REF!</v>
      </c>
      <c r="BF11" s="165" t="e">
        <f t="shared" si="30"/>
        <v>#REF!</v>
      </c>
      <c r="BG11" s="165">
        <f t="shared" si="31"/>
        <v>34995761.971033894</v>
      </c>
      <c r="BH11" s="157" t="e">
        <f t="shared" si="6"/>
        <v>#REF!</v>
      </c>
      <c r="BI11" s="118" t="e">
        <f t="shared" si="32"/>
        <v>#REF!</v>
      </c>
      <c r="BJ11" s="169" t="e">
        <f>'44 25'!#REF!</f>
        <v>#REF!</v>
      </c>
      <c r="BK11" s="169" t="e">
        <f>'44 25'!#REF!</f>
        <v>#REF!</v>
      </c>
    </row>
    <row r="12" spans="1:63" ht="15" customHeight="1">
      <c r="A12" s="359"/>
      <c r="B12" s="358"/>
      <c r="C12" s="103" t="s">
        <v>208</v>
      </c>
      <c r="D12" s="20"/>
      <c r="E12" s="23">
        <f>'44 26'!E53</f>
        <v>2271091.314243421</v>
      </c>
      <c r="F12" s="23">
        <f>'44 26'!F53</f>
        <v>2434364.7200000002</v>
      </c>
      <c r="G12" s="106">
        <f t="shared" si="7"/>
        <v>-163273.40575657925</v>
      </c>
      <c r="H12" s="23">
        <f>'44 26'!H53</f>
        <v>2355612.8844854878</v>
      </c>
      <c r="I12" s="23">
        <f>'44 26'!I53</f>
        <v>2315241.5399999996</v>
      </c>
      <c r="J12" s="106">
        <f t="shared" si="8"/>
        <v>40371.344485488255</v>
      </c>
      <c r="K12" s="23">
        <f>'44 26'!K53</f>
        <v>2157401.5526597686</v>
      </c>
      <c r="L12" s="24">
        <f>'44 26'!L53</f>
        <v>2505883.36</v>
      </c>
      <c r="M12" s="112">
        <f t="shared" si="9"/>
        <v>-348481.80734023126</v>
      </c>
      <c r="N12" s="151">
        <f t="shared" si="10"/>
        <v>6784105.7513886774</v>
      </c>
      <c r="O12" s="143">
        <f t="shared" si="0"/>
        <v>7255489.6199999992</v>
      </c>
      <c r="P12" s="93">
        <f t="shared" si="11"/>
        <v>-471383.86861132178</v>
      </c>
      <c r="Q12" s="23">
        <f>'44 26'!Q53</f>
        <v>2478230.8855728526</v>
      </c>
      <c r="R12" s="23">
        <f>'44 26'!R53</f>
        <v>2635959.2799999998</v>
      </c>
      <c r="S12" s="106">
        <f t="shared" si="12"/>
        <v>-157728.39442714723</v>
      </c>
      <c r="T12" s="23">
        <f>'44 26'!T53</f>
        <v>2390763.8540879693</v>
      </c>
      <c r="U12" s="23">
        <f>'44 26'!U53</f>
        <v>0</v>
      </c>
      <c r="V12" s="106">
        <f t="shared" si="13"/>
        <v>2390763.8540879693</v>
      </c>
      <c r="W12" s="23">
        <f>'44 26'!W53</f>
        <v>1812271.3094798441</v>
      </c>
      <c r="X12" s="24">
        <f>'44 26'!X53</f>
        <v>0</v>
      </c>
      <c r="Y12" s="112">
        <f t="shared" si="14"/>
        <v>1812271.3094798441</v>
      </c>
      <c r="Z12" s="151">
        <f t="shared" si="15"/>
        <v>6681266.0491406657</v>
      </c>
      <c r="AA12" s="151">
        <f t="shared" si="1"/>
        <v>2635959.2799999998</v>
      </c>
      <c r="AB12" s="151">
        <f t="shared" si="16"/>
        <v>4045306.7691406659</v>
      </c>
      <c r="AC12" s="165">
        <f t="shared" si="17"/>
        <v>13465371.800529342</v>
      </c>
      <c r="AD12" s="157">
        <f t="shared" si="2"/>
        <v>9891448.8999999985</v>
      </c>
      <c r="AE12" s="118">
        <f t="shared" si="18"/>
        <v>3573922.9005293436</v>
      </c>
      <c r="AF12" s="23">
        <f>'44 26'!AF53</f>
        <v>2218075.8672838616</v>
      </c>
      <c r="AG12" s="23" t="e">
        <f>'44 26'!#REF!</f>
        <v>#REF!</v>
      </c>
      <c r="AH12" s="106" t="e">
        <f t="shared" si="19"/>
        <v>#REF!</v>
      </c>
      <c r="AI12" s="23">
        <f>'44 26'!AI53</f>
        <v>1972956.9768679498</v>
      </c>
      <c r="AJ12" s="23" t="e">
        <f>'44 26'!#REF!</f>
        <v>#REF!</v>
      </c>
      <c r="AK12" s="106" t="e">
        <f t="shared" si="20"/>
        <v>#REF!</v>
      </c>
      <c r="AL12" s="23">
        <f>'44 26'!AL53</f>
        <v>1478671.7325067571</v>
      </c>
      <c r="AM12" s="24" t="e">
        <f>'44 26'!#REF!</f>
        <v>#REF!</v>
      </c>
      <c r="AN12" s="112" t="e">
        <f t="shared" si="21"/>
        <v>#REF!</v>
      </c>
      <c r="AO12" s="151">
        <f t="shared" si="22"/>
        <v>5669704.5766585693</v>
      </c>
      <c r="AP12" s="143" t="e">
        <f t="shared" si="3"/>
        <v>#REF!</v>
      </c>
      <c r="AQ12" s="93" t="e">
        <f t="shared" si="23"/>
        <v>#REF!</v>
      </c>
      <c r="AR12" s="23">
        <f>'44 26'!AR53</f>
        <v>2080415.9936631718</v>
      </c>
      <c r="AS12" s="23" t="e">
        <f>'44 26'!#REF!</f>
        <v>#REF!</v>
      </c>
      <c r="AT12" s="106" t="e">
        <f t="shared" si="24"/>
        <v>#REF!</v>
      </c>
      <c r="AU12" s="23">
        <f>'44 26'!AU53</f>
        <v>2026521.8240121787</v>
      </c>
      <c r="AV12" s="23" t="e">
        <f>'44 26'!#REF!</f>
        <v>#REF!</v>
      </c>
      <c r="AW12" s="106" t="e">
        <f t="shared" si="25"/>
        <v>#REF!</v>
      </c>
      <c r="AX12" s="23">
        <f>'44 26'!AX53</f>
        <v>1853545.9872099855</v>
      </c>
      <c r="AY12" s="24" t="e">
        <f>'44 26'!#REF!</f>
        <v>#REF!</v>
      </c>
      <c r="AZ12" s="112" t="e">
        <f t="shared" si="26"/>
        <v>#REF!</v>
      </c>
      <c r="BA12" s="151">
        <f t="shared" si="27"/>
        <v>5960483.8048853353</v>
      </c>
      <c r="BB12" s="151" t="e">
        <f t="shared" si="4"/>
        <v>#REF!</v>
      </c>
      <c r="BC12" s="151" t="e">
        <f t="shared" si="28"/>
        <v>#REF!</v>
      </c>
      <c r="BD12" s="165">
        <f t="shared" si="29"/>
        <v>11630188.381543905</v>
      </c>
      <c r="BE12" s="165" t="e">
        <f t="shared" si="5"/>
        <v>#REF!</v>
      </c>
      <c r="BF12" s="165" t="e">
        <f t="shared" si="30"/>
        <v>#REF!</v>
      </c>
      <c r="BG12" s="165">
        <f t="shared" si="31"/>
        <v>25095560.182073247</v>
      </c>
      <c r="BH12" s="157" t="e">
        <f t="shared" si="6"/>
        <v>#REF!</v>
      </c>
      <c r="BI12" s="118" t="e">
        <f t="shared" si="32"/>
        <v>#REF!</v>
      </c>
      <c r="BJ12" s="169" t="e">
        <f>'44 26'!#REF!</f>
        <v>#REF!</v>
      </c>
      <c r="BK12" s="169" t="e">
        <f>'44 26'!#REF!</f>
        <v>#REF!</v>
      </c>
    </row>
    <row r="13" spans="1:63" ht="15" customHeight="1">
      <c r="A13" s="359"/>
      <c r="B13" s="358"/>
      <c r="C13" s="103" t="s">
        <v>203</v>
      </c>
      <c r="D13" s="98"/>
      <c r="E13" s="26">
        <f>'44 27'!E53</f>
        <v>1464177.5664473681</v>
      </c>
      <c r="F13" s="27">
        <f>'44 27'!F53</f>
        <v>1691710.61</v>
      </c>
      <c r="G13" s="107">
        <f t="shared" si="7"/>
        <v>-227533.04355263198</v>
      </c>
      <c r="H13" s="27">
        <f>'44 27'!H53</f>
        <v>1970898.7496569918</v>
      </c>
      <c r="I13" s="27">
        <f>'44 27'!I53</f>
        <v>2325406.73</v>
      </c>
      <c r="J13" s="107">
        <f t="shared" si="8"/>
        <v>-354507.98034300818</v>
      </c>
      <c r="K13" s="27">
        <f>'44 27'!K53</f>
        <v>1583247.9719233105</v>
      </c>
      <c r="L13" s="28">
        <f>'44 27'!L53</f>
        <v>2214508.2199999997</v>
      </c>
      <c r="M13" s="113">
        <f t="shared" si="9"/>
        <v>-631260.2480766892</v>
      </c>
      <c r="N13" s="152">
        <f t="shared" si="10"/>
        <v>5018324.2880276702</v>
      </c>
      <c r="O13" s="144">
        <f t="shared" si="0"/>
        <v>6231625.5599999996</v>
      </c>
      <c r="P13" s="94">
        <f t="shared" si="11"/>
        <v>-1213301.2719723294</v>
      </c>
      <c r="Q13" s="26">
        <f>'44 27'!Q53</f>
        <v>1307537.71003736</v>
      </c>
      <c r="R13" s="27">
        <f>'44 27'!R53</f>
        <v>2034140.14</v>
      </c>
      <c r="S13" s="107">
        <f t="shared" si="12"/>
        <v>-726602.42996263993</v>
      </c>
      <c r="T13" s="27">
        <f>'44 27'!T53</f>
        <v>1260939.1804269082</v>
      </c>
      <c r="U13" s="27">
        <f>'44 27'!U53</f>
        <v>0</v>
      </c>
      <c r="V13" s="107">
        <f t="shared" si="13"/>
        <v>1260939.1804269082</v>
      </c>
      <c r="W13" s="27">
        <f>'44 27'!W53</f>
        <v>1172486.6531209366</v>
      </c>
      <c r="X13" s="28">
        <f>'44 27'!X53</f>
        <v>0</v>
      </c>
      <c r="Y13" s="113">
        <f t="shared" si="14"/>
        <v>1172486.6531209366</v>
      </c>
      <c r="Z13" s="152">
        <f t="shared" si="15"/>
        <v>3740963.5435852045</v>
      </c>
      <c r="AA13" s="152">
        <f t="shared" si="1"/>
        <v>2034140.14</v>
      </c>
      <c r="AB13" s="152">
        <f t="shared" si="16"/>
        <v>1706823.4035852046</v>
      </c>
      <c r="AC13" s="166">
        <f t="shared" si="17"/>
        <v>8759287.8316128738</v>
      </c>
      <c r="AD13" s="158">
        <f t="shared" si="2"/>
        <v>8265765.6999999993</v>
      </c>
      <c r="AE13" s="119">
        <f t="shared" si="18"/>
        <v>493522.13161287457</v>
      </c>
      <c r="AF13" s="26">
        <f>'44 27'!AF53</f>
        <v>1298992.8502161384</v>
      </c>
      <c r="AG13" s="27" t="e">
        <f>'44 27'!#REF!</f>
        <v>#REF!</v>
      </c>
      <c r="AH13" s="107" t="e">
        <f t="shared" si="19"/>
        <v>#REF!</v>
      </c>
      <c r="AI13" s="27">
        <f>'44 27'!AI53</f>
        <v>1137294.5288254812</v>
      </c>
      <c r="AJ13" s="27" t="e">
        <f>'44 27'!#REF!</f>
        <v>#REF!</v>
      </c>
      <c r="AK13" s="107" t="e">
        <f t="shared" si="20"/>
        <v>#REF!</v>
      </c>
      <c r="AL13" s="27">
        <f>'44 27'!AL53</f>
        <v>1244128.5796486486</v>
      </c>
      <c r="AM13" s="28" t="e">
        <f>'44 27'!#REF!</f>
        <v>#REF!</v>
      </c>
      <c r="AN13" s="113" t="e">
        <f t="shared" si="21"/>
        <v>#REF!</v>
      </c>
      <c r="AO13" s="152">
        <f t="shared" si="22"/>
        <v>3680415.958690268</v>
      </c>
      <c r="AP13" s="144" t="e">
        <f t="shared" si="3"/>
        <v>#REF!</v>
      </c>
      <c r="AQ13" s="94" t="e">
        <f t="shared" si="23"/>
        <v>#REF!</v>
      </c>
      <c r="AR13" s="26">
        <f>'44 27'!AR53</f>
        <v>1181170.5865792921</v>
      </c>
      <c r="AS13" s="27" t="e">
        <f>'44 27'!#REF!</f>
        <v>#REF!</v>
      </c>
      <c r="AT13" s="107" t="e">
        <f t="shared" si="24"/>
        <v>#REF!</v>
      </c>
      <c r="AU13" s="27">
        <f>'44 27'!AU53</f>
        <v>1132060.7770365358</v>
      </c>
      <c r="AV13" s="27" t="e">
        <f>'44 27'!#REF!</f>
        <v>#REF!</v>
      </c>
      <c r="AW13" s="107" t="e">
        <f t="shared" si="25"/>
        <v>#REF!</v>
      </c>
      <c r="AX13" s="27">
        <f>'44 27'!AX53</f>
        <v>1264029.1138472834</v>
      </c>
      <c r="AY13" s="28" t="e">
        <f>'44 27'!#REF!</f>
        <v>#REF!</v>
      </c>
      <c r="AZ13" s="113" t="e">
        <f t="shared" si="26"/>
        <v>#REF!</v>
      </c>
      <c r="BA13" s="152">
        <f t="shared" si="27"/>
        <v>3577260.4774631113</v>
      </c>
      <c r="BB13" s="152" t="e">
        <f t="shared" si="4"/>
        <v>#REF!</v>
      </c>
      <c r="BC13" s="152" t="e">
        <f t="shared" si="28"/>
        <v>#REF!</v>
      </c>
      <c r="BD13" s="166">
        <f t="shared" si="29"/>
        <v>7257676.4361533793</v>
      </c>
      <c r="BE13" s="166" t="e">
        <f t="shared" si="5"/>
        <v>#REF!</v>
      </c>
      <c r="BF13" s="166" t="e">
        <f t="shared" si="30"/>
        <v>#REF!</v>
      </c>
      <c r="BG13" s="166">
        <f t="shared" si="31"/>
        <v>16016964.267766252</v>
      </c>
      <c r="BH13" s="158" t="e">
        <f t="shared" si="6"/>
        <v>#REF!</v>
      </c>
      <c r="BI13" s="119" t="e">
        <f t="shared" si="32"/>
        <v>#REF!</v>
      </c>
      <c r="BJ13" s="170" t="e">
        <f>'44 27'!#REF!</f>
        <v>#REF!</v>
      </c>
      <c r="BK13" s="170" t="e">
        <f>'44 27'!#REF!</f>
        <v>#REF!</v>
      </c>
    </row>
    <row r="14" spans="1:63" ht="15" customHeight="1">
      <c r="A14" s="359"/>
      <c r="B14" s="358"/>
      <c r="C14" s="187" t="s">
        <v>204</v>
      </c>
      <c r="D14" s="98"/>
      <c r="E14" s="26">
        <f>+DDS.Inspection!E53</f>
        <v>939333.56148026325</v>
      </c>
      <c r="F14" s="27" t="e">
        <f>'44 27'!#REF!</f>
        <v>#REF!</v>
      </c>
      <c r="G14" s="107" t="e">
        <f>+E14-F14</f>
        <v>#REF!</v>
      </c>
      <c r="H14" s="27">
        <f>+DDS.Inspection!H53</f>
        <v>832853.50682717678</v>
      </c>
      <c r="I14" s="27" t="e">
        <f>'44 27'!#REF!</f>
        <v>#REF!</v>
      </c>
      <c r="J14" s="107" t="e">
        <f>+H14-I14</f>
        <v>#REF!</v>
      </c>
      <c r="K14" s="27">
        <f>+DDS.Inspection!K53</f>
        <v>1239941.0228849666</v>
      </c>
      <c r="L14" s="28" t="e">
        <f>'44 27'!#REF!</f>
        <v>#REF!</v>
      </c>
      <c r="M14" s="113" t="e">
        <f>+K14-L14</f>
        <v>#REF!</v>
      </c>
      <c r="N14" s="152">
        <f>+E14+H14+K14</f>
        <v>3012128.0911924066</v>
      </c>
      <c r="O14" s="144" t="e">
        <f>+F14+I14+L14</f>
        <v>#REF!</v>
      </c>
      <c r="P14" s="94" t="e">
        <f>+N14-O14</f>
        <v>#REF!</v>
      </c>
      <c r="Q14" s="26">
        <f>+DDS.Inspection!Q53</f>
        <v>763820.36609589041</v>
      </c>
      <c r="R14" s="27" t="e">
        <f>'44 27'!#REF!</f>
        <v>#REF!</v>
      </c>
      <c r="S14" s="107" t="e">
        <f>+Q14-R14</f>
        <v>#REF!</v>
      </c>
      <c r="T14" s="27">
        <f>+DDS.Inspection!T53</f>
        <v>766185.96833764552</v>
      </c>
      <c r="U14" s="27" t="e">
        <f>'44 27'!#REF!</f>
        <v>#REF!</v>
      </c>
      <c r="V14" s="107" t="e">
        <f>+T14-U14</f>
        <v>#REF!</v>
      </c>
      <c r="W14" s="27">
        <f>+DDS.Inspection!W53</f>
        <v>838460.03237971384</v>
      </c>
      <c r="X14" s="28" t="e">
        <f>'44 27'!#REF!</f>
        <v>#REF!</v>
      </c>
      <c r="Y14" s="113" t="e">
        <f>+W14-X14</f>
        <v>#REF!</v>
      </c>
      <c r="Z14" s="152">
        <f>+Q14+T14+W14</f>
        <v>2368466.3668132499</v>
      </c>
      <c r="AA14" s="152" t="e">
        <f>+R14+U14+X14</f>
        <v>#REF!</v>
      </c>
      <c r="AB14" s="152" t="e">
        <f>+Z14-AA14</f>
        <v>#REF!</v>
      </c>
      <c r="AC14" s="166">
        <f>+Z14+N14</f>
        <v>5380594.4580056565</v>
      </c>
      <c r="AD14" s="158" t="e">
        <f>+AA14+O14</f>
        <v>#REF!</v>
      </c>
      <c r="AE14" s="119" t="e">
        <f>+AC14-AD14</f>
        <v>#REF!</v>
      </c>
      <c r="AF14" s="26">
        <f>+DDS.Inspection!AF53</f>
        <v>751211.67431556201</v>
      </c>
      <c r="AG14" s="27" t="e">
        <f>'44 27'!#REF!</f>
        <v>#REF!</v>
      </c>
      <c r="AH14" s="107" t="e">
        <f>+AF14-AG14</f>
        <v>#REF!</v>
      </c>
      <c r="AI14" s="27">
        <f>+DDS.Inspection!AI53</f>
        <v>747438.16386861308</v>
      </c>
      <c r="AJ14" s="27" t="e">
        <f>'44 27'!#REF!</f>
        <v>#REF!</v>
      </c>
      <c r="AK14" s="107" t="e">
        <f>+AI14-AJ14</f>
        <v>#REF!</v>
      </c>
      <c r="AL14" s="27">
        <f>+DDS.Inspection!AL53</f>
        <v>853066.78354729735</v>
      </c>
      <c r="AM14" s="28" t="e">
        <f>'44 27'!#REF!</f>
        <v>#REF!</v>
      </c>
      <c r="AN14" s="113" t="e">
        <f>+AL14-AM14</f>
        <v>#REF!</v>
      </c>
      <c r="AO14" s="152">
        <f>+AF14+AI14+AL14</f>
        <v>2351716.6217314722</v>
      </c>
      <c r="AP14" s="144" t="e">
        <f>+AG14+AJ14+AM14</f>
        <v>#REF!</v>
      </c>
      <c r="AQ14" s="94" t="e">
        <f>+AO14-AP14</f>
        <v>#REF!</v>
      </c>
      <c r="AR14" s="26">
        <f>+DDS.Inspection!AR53</f>
        <v>828369.54429882043</v>
      </c>
      <c r="AS14" s="27" t="e">
        <f>'44 27'!#REF!</f>
        <v>#REF!</v>
      </c>
      <c r="AT14" s="107" t="e">
        <f>+AR14-AS14</f>
        <v>#REF!</v>
      </c>
      <c r="AU14" s="27">
        <f>+DDS.Inspection!AU53</f>
        <v>830169.87217861973</v>
      </c>
      <c r="AV14" s="27" t="e">
        <f>'44 27'!#REF!</f>
        <v>#REF!</v>
      </c>
      <c r="AW14" s="107" t="e">
        <f>+AU14-AV14</f>
        <v>#REF!</v>
      </c>
      <c r="AX14" s="27">
        <f>+DDS.Inspection!AX53</f>
        <v>1008859.9566079295</v>
      </c>
      <c r="AY14" s="28" t="e">
        <f>'44 27'!#REF!</f>
        <v>#REF!</v>
      </c>
      <c r="AZ14" s="113" t="e">
        <f>+AX14-AY14</f>
        <v>#REF!</v>
      </c>
      <c r="BA14" s="152">
        <f>+AR14+AU14+AX14</f>
        <v>2667399.3730853698</v>
      </c>
      <c r="BB14" s="152" t="e">
        <f>+AS14+AV14+AY14</f>
        <v>#REF!</v>
      </c>
      <c r="BC14" s="152" t="e">
        <f>+BA14-BB14</f>
        <v>#REF!</v>
      </c>
      <c r="BD14" s="166">
        <f>+BA14+AO14</f>
        <v>5019115.9948168416</v>
      </c>
      <c r="BE14" s="166" t="e">
        <f>+BB14+AP14</f>
        <v>#REF!</v>
      </c>
      <c r="BF14" s="166" t="e">
        <f>+BD14-BE14</f>
        <v>#REF!</v>
      </c>
      <c r="BG14" s="166">
        <f>+BD14+AC14</f>
        <v>10399710.452822499</v>
      </c>
      <c r="BH14" s="158" t="e">
        <f>+BE14+AD14</f>
        <v>#REF!</v>
      </c>
      <c r="BI14" s="119" t="e">
        <f>+BG14-BH14</f>
        <v>#REF!</v>
      </c>
      <c r="BJ14" s="170" t="e">
        <f>+DDS.Inspection!#REF!</f>
        <v>#REF!</v>
      </c>
      <c r="BK14" s="170" t="e">
        <f>+DDS.Inspection!#REF!</f>
        <v>#REF!</v>
      </c>
    </row>
    <row r="15" spans="1:63" ht="16.5" customHeight="1" thickBot="1">
      <c r="A15" s="360"/>
      <c r="B15" s="361"/>
      <c r="C15" s="188" t="s">
        <v>205</v>
      </c>
      <c r="D15" s="175"/>
      <c r="E15" s="176">
        <f t="shared" ref="E15:BF15" si="33">SUM(E7:E14)</f>
        <v>12569128.404967664</v>
      </c>
      <c r="F15" s="176" t="e">
        <f t="shared" si="33"/>
        <v>#REF!</v>
      </c>
      <c r="G15" s="177" t="e">
        <f t="shared" si="33"/>
        <v>#REF!</v>
      </c>
      <c r="H15" s="176">
        <f t="shared" si="33"/>
        <v>13860350.844554394</v>
      </c>
      <c r="I15" s="176" t="e">
        <f t="shared" si="33"/>
        <v>#REF!</v>
      </c>
      <c r="J15" s="177" t="e">
        <f t="shared" si="33"/>
        <v>#REF!</v>
      </c>
      <c r="K15" s="176">
        <f t="shared" si="33"/>
        <v>14197422.690961374</v>
      </c>
      <c r="L15" s="178" t="e">
        <f t="shared" si="33"/>
        <v>#REF!</v>
      </c>
      <c r="M15" s="179" t="e">
        <f t="shared" si="33"/>
        <v>#REF!</v>
      </c>
      <c r="N15" s="180">
        <f t="shared" si="33"/>
        <v>40626901.940483436</v>
      </c>
      <c r="O15" s="181" t="e">
        <f t="shared" si="33"/>
        <v>#REF!</v>
      </c>
      <c r="P15" s="182" t="e">
        <f t="shared" si="33"/>
        <v>#REF!</v>
      </c>
      <c r="Q15" s="176">
        <f t="shared" si="33"/>
        <v>11895677.940660216</v>
      </c>
      <c r="R15" s="176" t="e">
        <f t="shared" si="33"/>
        <v>#REF!</v>
      </c>
      <c r="S15" s="177" t="e">
        <f t="shared" si="33"/>
        <v>#REF!</v>
      </c>
      <c r="T15" s="176">
        <f t="shared" si="33"/>
        <v>11928913.699523274</v>
      </c>
      <c r="U15" s="176" t="e">
        <f t="shared" si="33"/>
        <v>#REF!</v>
      </c>
      <c r="V15" s="177" t="e">
        <f t="shared" si="33"/>
        <v>#REF!</v>
      </c>
      <c r="W15" s="176">
        <f t="shared" si="33"/>
        <v>10436079.335832439</v>
      </c>
      <c r="X15" s="178" t="e">
        <f t="shared" si="33"/>
        <v>#REF!</v>
      </c>
      <c r="Y15" s="179" t="e">
        <f t="shared" si="33"/>
        <v>#REF!</v>
      </c>
      <c r="Z15" s="180">
        <f t="shared" si="33"/>
        <v>34260670.976015925</v>
      </c>
      <c r="AA15" s="180" t="e">
        <f t="shared" si="33"/>
        <v>#REF!</v>
      </c>
      <c r="AB15" s="180" t="e">
        <f t="shared" si="33"/>
        <v>#REF!</v>
      </c>
      <c r="AC15" s="183">
        <f t="shared" si="33"/>
        <v>74887572.916499346</v>
      </c>
      <c r="AD15" s="184" t="e">
        <f t="shared" si="33"/>
        <v>#REF!</v>
      </c>
      <c r="AE15" s="185" t="e">
        <f t="shared" si="33"/>
        <v>#REF!</v>
      </c>
      <c r="AF15" s="176">
        <f t="shared" si="33"/>
        <v>11819474.182878342</v>
      </c>
      <c r="AG15" s="176" t="e">
        <f t="shared" si="33"/>
        <v>#REF!</v>
      </c>
      <c r="AH15" s="177" t="e">
        <f t="shared" si="33"/>
        <v>#REF!</v>
      </c>
      <c r="AI15" s="176">
        <f t="shared" si="33"/>
        <v>10046045.603285858</v>
      </c>
      <c r="AJ15" s="176" t="e">
        <f t="shared" si="33"/>
        <v>#REF!</v>
      </c>
      <c r="AK15" s="177" t="e">
        <f t="shared" si="33"/>
        <v>#REF!</v>
      </c>
      <c r="AL15" s="176">
        <f t="shared" si="33"/>
        <v>10452288.221267132</v>
      </c>
      <c r="AM15" s="178" t="e">
        <f t="shared" si="33"/>
        <v>#REF!</v>
      </c>
      <c r="AN15" s="179" t="e">
        <f t="shared" si="33"/>
        <v>#REF!</v>
      </c>
      <c r="AO15" s="180">
        <f t="shared" si="33"/>
        <v>32317808.007431328</v>
      </c>
      <c r="AP15" s="181" t="e">
        <f t="shared" si="33"/>
        <v>#REF!</v>
      </c>
      <c r="AQ15" s="182" t="e">
        <f t="shared" si="33"/>
        <v>#REF!</v>
      </c>
      <c r="AR15" s="176">
        <f t="shared" si="33"/>
        <v>11020791.427036881</v>
      </c>
      <c r="AS15" s="176" t="e">
        <f t="shared" si="33"/>
        <v>#REF!</v>
      </c>
      <c r="AT15" s="177" t="e">
        <f t="shared" si="33"/>
        <v>#REF!</v>
      </c>
      <c r="AU15" s="176">
        <f t="shared" si="33"/>
        <v>10591534.839623649</v>
      </c>
      <c r="AV15" s="176" t="e">
        <f t="shared" si="33"/>
        <v>#REF!</v>
      </c>
      <c r="AW15" s="177" t="e">
        <f t="shared" si="33"/>
        <v>#REF!</v>
      </c>
      <c r="AX15" s="176">
        <f t="shared" si="33"/>
        <v>10901607.883099213</v>
      </c>
      <c r="AY15" s="178" t="e">
        <f t="shared" si="33"/>
        <v>#REF!</v>
      </c>
      <c r="AZ15" s="179" t="e">
        <f t="shared" si="33"/>
        <v>#REF!</v>
      </c>
      <c r="BA15" s="180">
        <f t="shared" si="33"/>
        <v>32513934.149759743</v>
      </c>
      <c r="BB15" s="180" t="e">
        <f t="shared" si="33"/>
        <v>#REF!</v>
      </c>
      <c r="BC15" s="180" t="e">
        <f t="shared" si="33"/>
        <v>#REF!</v>
      </c>
      <c r="BD15" s="183">
        <f t="shared" si="33"/>
        <v>64831742.157191075</v>
      </c>
      <c r="BE15" s="183" t="e">
        <f t="shared" si="33"/>
        <v>#REF!</v>
      </c>
      <c r="BF15" s="183" t="e">
        <f t="shared" si="33"/>
        <v>#REF!</v>
      </c>
      <c r="BG15" s="183">
        <f>SUM(BG7:BG14)</f>
        <v>139719315.07369044</v>
      </c>
      <c r="BH15" s="184" t="e">
        <f>SUM(BH7:BH14)</f>
        <v>#REF!</v>
      </c>
      <c r="BI15" s="185" t="e">
        <f>SUM(BI7:BI14)</f>
        <v>#REF!</v>
      </c>
      <c r="BJ15" s="186" t="e">
        <f>SUM(BJ7:BJ14)</f>
        <v>#REF!</v>
      </c>
      <c r="BK15" s="186" t="e">
        <f>SUM(BK7:BK14)</f>
        <v>#REF!</v>
      </c>
    </row>
    <row r="17" spans="5:63" ht="15" customHeight="1">
      <c r="E17" s="25">
        <f>+E15-'Grand Total'!E53</f>
        <v>-4696376.9013721067</v>
      </c>
      <c r="H17" s="16">
        <f>+H15-'Grand Total'!H53</f>
        <v>-7251777.9294772036</v>
      </c>
      <c r="K17" s="16">
        <f>+K15-'Grand Total'!K53</f>
        <v>-7302548.2517505046</v>
      </c>
      <c r="N17" s="16">
        <f>+N15-'Grand Total'!N53</f>
        <v>-19250703.082599819</v>
      </c>
      <c r="Q17" s="16">
        <f>+Q15-'Grand Total'!Q53</f>
        <v>-8162033.1806646027</v>
      </c>
      <c r="T17" s="16">
        <f>+T15-'Grand Total'!T53</f>
        <v>-7849892.58810075</v>
      </c>
      <c r="W17" s="16">
        <f>+W15-'Grand Total'!W53</f>
        <v>-6189660.405116098</v>
      </c>
      <c r="Z17" s="16">
        <f>+Z15-'Grand Total'!Z53</f>
        <v>-22201586.173881449</v>
      </c>
      <c r="AC17" s="16">
        <f>+AC15-'Grand Total'!AC53</f>
        <v>-41452289.25648129</v>
      </c>
      <c r="AF17" s="16">
        <f>+AF15-'Grand Total'!AF53</f>
        <v>-8996800.0214403421</v>
      </c>
      <c r="AI17" s="16">
        <f>+AI15-'Grand Total'!AI53</f>
        <v>-7788143.79846243</v>
      </c>
      <c r="AL17" s="16">
        <f>+AL15-'Grand Total'!AL53</f>
        <v>-7306507.4881537836</v>
      </c>
      <c r="AO17" s="16">
        <f>+AO15-'Grand Total'!AO53</f>
        <v>-24091451.308056556</v>
      </c>
      <c r="AR17" s="16">
        <f>+AR15-'Grand Total'!AR53</f>
        <v>-8327787.0612008907</v>
      </c>
      <c r="AU17" s="16">
        <f>+AU15-'Grand Total'!AU53</f>
        <v>-7931431.3886141255</v>
      </c>
      <c r="AX17" s="16">
        <f>+AX15-'Grand Total'!AX53</f>
        <v>-8020611.1852985658</v>
      </c>
      <c r="BA17" s="16">
        <f>+BA15-'Grand Total'!BA53</f>
        <v>-24279829.635113586</v>
      </c>
      <c r="BB17" s="16" t="e">
        <f>+BB15-'Grand Total'!#REF!</f>
        <v>#REF!</v>
      </c>
      <c r="BC17" s="16" t="e">
        <f>+BC15-'Grand Total'!#REF!</f>
        <v>#REF!</v>
      </c>
      <c r="BD17" s="16">
        <f>+BD15-'Grand Total'!BD53</f>
        <v>-48371280.943170123</v>
      </c>
      <c r="BG17" s="16">
        <f>+BG15-'Grand Total'!BG53</f>
        <v>-89823570.199651361</v>
      </c>
      <c r="BJ17" s="16" t="e">
        <f>+BJ15-'Grand Total'!#REF!</f>
        <v>#REF!</v>
      </c>
      <c r="BK17" s="16" t="e">
        <f>+BK15-'Grand Total'!#REF!</f>
        <v>#REF!</v>
      </c>
    </row>
  </sheetData>
  <mergeCells count="19">
    <mergeCell ref="Q4:Y4"/>
    <mergeCell ref="Q5:S5"/>
    <mergeCell ref="T5:V5"/>
    <mergeCell ref="W5:Y5"/>
    <mergeCell ref="A7:B15"/>
    <mergeCell ref="A4:C5"/>
    <mergeCell ref="K5:M5"/>
    <mergeCell ref="E4:M4"/>
    <mergeCell ref="E5:G5"/>
    <mergeCell ref="H5:J5"/>
    <mergeCell ref="AL5:AN5"/>
    <mergeCell ref="AF4:AN4"/>
    <mergeCell ref="AF5:AH5"/>
    <mergeCell ref="AI5:AK5"/>
    <mergeCell ref="BJ4:BK4"/>
    <mergeCell ref="AR4:AZ4"/>
    <mergeCell ref="AR5:AT5"/>
    <mergeCell ref="AU5:AW5"/>
    <mergeCell ref="AX5:AZ5"/>
  </mergeCells>
  <phoneticPr fontId="2" type="noConversion"/>
  <printOptions horizontalCentered="1"/>
  <pageMargins left="0" right="0" top="0.4" bottom="1" header="0.5" footer="0.5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K130"/>
  <sheetViews>
    <sheetView showGridLines="0" topLeftCell="A103" zoomScaleNormal="100" workbookViewId="0">
      <selection activeCell="J126" sqref="J126"/>
    </sheetView>
  </sheetViews>
  <sheetFormatPr defaultRowHeight="12.95" customHeight="1"/>
  <cols>
    <col min="1" max="1" width="13.7109375" style="260" bestFit="1" customWidth="1"/>
    <col min="2" max="2" width="29" style="234" bestFit="1" customWidth="1"/>
    <col min="3" max="8" width="20.7109375" style="234" customWidth="1"/>
    <col min="9" max="10" width="17.5703125" style="234" bestFit="1" customWidth="1"/>
    <col min="11" max="16384" width="9.140625" style="234"/>
  </cols>
  <sheetData>
    <row r="1" spans="1:11" ht="20.100000000000001" customHeight="1">
      <c r="A1" s="271" t="s">
        <v>233</v>
      </c>
      <c r="B1" s="272"/>
      <c r="C1" s="272"/>
      <c r="D1" s="272"/>
      <c r="E1" s="272"/>
      <c r="F1" s="272"/>
      <c r="G1" s="272"/>
      <c r="H1" s="272"/>
      <c r="I1" s="273"/>
    </row>
    <row r="2" spans="1:11" s="238" customFormat="1" ht="12.95" customHeight="1">
      <c r="A2" s="235" t="s">
        <v>39</v>
      </c>
      <c r="B2" s="236" t="s">
        <v>39</v>
      </c>
      <c r="C2" s="334" t="s">
        <v>220</v>
      </c>
      <c r="D2" s="335"/>
      <c r="E2" s="335"/>
      <c r="F2" s="335"/>
      <c r="G2" s="335"/>
      <c r="H2" s="335"/>
      <c r="I2" s="335"/>
      <c r="J2" s="237"/>
    </row>
    <row r="3" spans="1:11" s="238" customFormat="1" ht="12.95" customHeight="1">
      <c r="A3" s="239" t="s">
        <v>40</v>
      </c>
      <c r="B3" s="240" t="s">
        <v>40</v>
      </c>
      <c r="C3" s="240" t="s">
        <v>229</v>
      </c>
      <c r="D3" s="240" t="s">
        <v>231</v>
      </c>
      <c r="E3" s="240" t="s">
        <v>221</v>
      </c>
      <c r="F3" s="240" t="s">
        <v>222</v>
      </c>
      <c r="G3" s="240" t="s">
        <v>223</v>
      </c>
      <c r="H3" s="240" t="s">
        <v>224</v>
      </c>
      <c r="I3" s="240" t="s">
        <v>251</v>
      </c>
      <c r="K3" s="241"/>
    </row>
    <row r="4" spans="1:11" s="244" customFormat="1" ht="19.5" customHeight="1">
      <c r="A4" s="242">
        <v>1</v>
      </c>
      <c r="B4" s="243">
        <v>2</v>
      </c>
      <c r="C4" s="243">
        <v>3</v>
      </c>
      <c r="D4" s="243">
        <v>4</v>
      </c>
      <c r="E4" s="243">
        <v>5</v>
      </c>
      <c r="F4" s="243">
        <v>6</v>
      </c>
      <c r="G4" s="243">
        <v>7</v>
      </c>
      <c r="H4" s="243">
        <v>8</v>
      </c>
      <c r="I4" s="243">
        <v>9</v>
      </c>
      <c r="K4" s="245"/>
    </row>
    <row r="5" spans="1:11" ht="12.95" customHeight="1">
      <c r="A5" s="246">
        <v>51201</v>
      </c>
      <c r="B5" s="247" t="s">
        <v>135</v>
      </c>
      <c r="C5" s="248">
        <f>[1]D1!C36</f>
        <v>4000</v>
      </c>
      <c r="D5" s="248">
        <f>[1]D1!D36</f>
        <v>0</v>
      </c>
      <c r="E5" s="248">
        <f>[1]D1!E36</f>
        <v>0</v>
      </c>
      <c r="F5" s="248">
        <f>[1]D1!F36</f>
        <v>0</v>
      </c>
      <c r="G5" s="248">
        <f>[1]D1!G36</f>
        <v>2200</v>
      </c>
      <c r="H5" s="248">
        <f>[1]D1!H36</f>
        <v>7000</v>
      </c>
      <c r="I5" s="248">
        <f>[1]D1!I36</f>
        <v>13200</v>
      </c>
    </row>
    <row r="6" spans="1:11" ht="12.95" customHeight="1">
      <c r="A6" s="249">
        <v>51202</v>
      </c>
      <c r="B6" s="250" t="s">
        <v>136</v>
      </c>
      <c r="C6" s="251">
        <f>[1]D1!C37</f>
        <v>161711.76</v>
      </c>
      <c r="D6" s="251">
        <f>[1]D1!D37</f>
        <v>0</v>
      </c>
      <c r="E6" s="251">
        <f>[1]D1!E37</f>
        <v>0</v>
      </c>
      <c r="F6" s="251">
        <f>[1]D1!F37</f>
        <v>136161.25</v>
      </c>
      <c r="G6" s="251">
        <f>[1]D1!G37</f>
        <v>140534.60999999999</v>
      </c>
      <c r="H6" s="251">
        <f>[1]D1!H37</f>
        <v>452898.42</v>
      </c>
      <c r="I6" s="251">
        <f>[1]D1!I37</f>
        <v>891306.04</v>
      </c>
    </row>
    <row r="7" spans="1:11" ht="12.95" customHeight="1">
      <c r="A7" s="249">
        <v>51203</v>
      </c>
      <c r="B7" s="250" t="s">
        <v>137</v>
      </c>
      <c r="C7" s="251">
        <f>[1]D1!C38</f>
        <v>24378.48</v>
      </c>
      <c r="D7" s="251">
        <f>[1]D1!D38</f>
        <v>0</v>
      </c>
      <c r="E7" s="251">
        <f>[1]D1!E38</f>
        <v>0</v>
      </c>
      <c r="F7" s="251">
        <f>[1]D1!F38</f>
        <v>530</v>
      </c>
      <c r="G7" s="251">
        <f>[1]D1!G38</f>
        <v>15385.86</v>
      </c>
      <c r="H7" s="251">
        <f>[1]D1!H38</f>
        <v>58659.13</v>
      </c>
      <c r="I7" s="251">
        <f>[1]D1!I38</f>
        <v>98953.47</v>
      </c>
    </row>
    <row r="8" spans="1:11" ht="12.95" customHeight="1">
      <c r="A8" s="249">
        <v>51204</v>
      </c>
      <c r="B8" s="250" t="s">
        <v>138</v>
      </c>
      <c r="C8" s="251">
        <f>[1]D1!C39</f>
        <v>0</v>
      </c>
      <c r="D8" s="251">
        <f>[1]D1!D39</f>
        <v>0</v>
      </c>
      <c r="E8" s="251">
        <f>[1]D1!E39</f>
        <v>0</v>
      </c>
      <c r="F8" s="251">
        <f>[1]D1!F39</f>
        <v>0</v>
      </c>
      <c r="G8" s="251">
        <f>[1]D1!G39</f>
        <v>0</v>
      </c>
      <c r="H8" s="251">
        <f>[1]D1!H39</f>
        <v>0</v>
      </c>
      <c r="I8" s="251">
        <f>[1]D1!I39</f>
        <v>0</v>
      </c>
    </row>
    <row r="9" spans="1:11" ht="12.95" customHeight="1">
      <c r="A9" s="249">
        <v>51205</v>
      </c>
      <c r="B9" s="250" t="s">
        <v>139</v>
      </c>
      <c r="C9" s="251">
        <f>[1]D1!C40</f>
        <v>0</v>
      </c>
      <c r="D9" s="251">
        <f>[1]D1!D40</f>
        <v>0</v>
      </c>
      <c r="E9" s="251">
        <f>[1]D1!E40</f>
        <v>0</v>
      </c>
      <c r="F9" s="251">
        <f>[1]D1!F40</f>
        <v>0</v>
      </c>
      <c r="G9" s="251">
        <f>[1]D1!G40</f>
        <v>0</v>
      </c>
      <c r="H9" s="251">
        <f>[1]D1!H40</f>
        <v>0</v>
      </c>
      <c r="I9" s="251">
        <f>[1]D1!I40</f>
        <v>0</v>
      </c>
    </row>
    <row r="10" spans="1:11" ht="12.95" customHeight="1">
      <c r="A10" s="249">
        <v>51299</v>
      </c>
      <c r="B10" s="250" t="s">
        <v>140</v>
      </c>
      <c r="C10" s="251">
        <f>[1]D1!C41</f>
        <v>26229.97</v>
      </c>
      <c r="D10" s="251">
        <f>[1]D1!D41</f>
        <v>0</v>
      </c>
      <c r="E10" s="251">
        <f>[1]D1!E41</f>
        <v>0</v>
      </c>
      <c r="F10" s="251">
        <f>[1]D1!F41</f>
        <v>0</v>
      </c>
      <c r="G10" s="251">
        <f>[1]D1!G41</f>
        <v>19672.48</v>
      </c>
      <c r="H10" s="251">
        <f>[1]D1!H41</f>
        <v>75611.17</v>
      </c>
      <c r="I10" s="251">
        <f>[1]D1!I41</f>
        <v>121513.62</v>
      </c>
    </row>
    <row r="11" spans="1:11" ht="12.95" customHeight="1">
      <c r="A11" s="249">
        <v>51301</v>
      </c>
      <c r="B11" s="250" t="s">
        <v>141</v>
      </c>
      <c r="C11" s="251">
        <f>[1]D1!C42</f>
        <v>0</v>
      </c>
      <c r="D11" s="251">
        <f>[1]D1!D42</f>
        <v>0</v>
      </c>
      <c r="E11" s="251">
        <f>[1]D1!E42</f>
        <v>0</v>
      </c>
      <c r="F11" s="251">
        <f>[1]D1!F42</f>
        <v>0</v>
      </c>
      <c r="G11" s="251">
        <f>[1]D1!G42</f>
        <v>0</v>
      </c>
      <c r="H11" s="251">
        <f>[1]D1!H42</f>
        <v>0</v>
      </c>
      <c r="I11" s="251">
        <f>[1]D1!I42</f>
        <v>0</v>
      </c>
    </row>
    <row r="12" spans="1:11" ht="12.95" customHeight="1">
      <c r="A12" s="249">
        <v>51302</v>
      </c>
      <c r="B12" s="250" t="s">
        <v>142</v>
      </c>
      <c r="C12" s="251">
        <f>[1]D1!C43</f>
        <v>6784</v>
      </c>
      <c r="D12" s="251">
        <f>[1]D1!D43</f>
        <v>0</v>
      </c>
      <c r="E12" s="251">
        <f>[1]D1!E43</f>
        <v>0</v>
      </c>
      <c r="F12" s="251">
        <f>[1]D1!F43</f>
        <v>21276</v>
      </c>
      <c r="G12" s="251">
        <f>[1]D1!G43</f>
        <v>22817</v>
      </c>
      <c r="H12" s="251">
        <f>[1]D1!H43</f>
        <v>52295</v>
      </c>
      <c r="I12" s="251">
        <f>[1]D1!I43</f>
        <v>103172</v>
      </c>
    </row>
    <row r="13" spans="1:11" ht="12.95" customHeight="1">
      <c r="A13" s="249">
        <v>51303</v>
      </c>
      <c r="B13" s="250" t="s">
        <v>143</v>
      </c>
      <c r="C13" s="251">
        <f>[1]D1!C44</f>
        <v>0</v>
      </c>
      <c r="D13" s="251">
        <f>[1]D1!D44</f>
        <v>0</v>
      </c>
      <c r="E13" s="251">
        <f>[1]D1!E44</f>
        <v>0</v>
      </c>
      <c r="F13" s="251">
        <f>[1]D1!F44</f>
        <v>0</v>
      </c>
      <c r="G13" s="251">
        <f>[1]D1!G44</f>
        <v>0</v>
      </c>
      <c r="H13" s="251">
        <f>[1]D1!H44</f>
        <v>0</v>
      </c>
      <c r="I13" s="251">
        <f>[1]D1!I44</f>
        <v>0</v>
      </c>
    </row>
    <row r="14" spans="1:11" ht="12.95" customHeight="1">
      <c r="A14" s="249">
        <v>51304</v>
      </c>
      <c r="B14" s="250" t="s">
        <v>144</v>
      </c>
      <c r="C14" s="251">
        <f>[1]D1!C45</f>
        <v>0</v>
      </c>
      <c r="D14" s="251">
        <f>[1]D1!D45</f>
        <v>0</v>
      </c>
      <c r="E14" s="251">
        <f>[1]D1!E45</f>
        <v>0</v>
      </c>
      <c r="F14" s="251">
        <f>[1]D1!F45</f>
        <v>0</v>
      </c>
      <c r="G14" s="251">
        <f>[1]D1!G45</f>
        <v>0</v>
      </c>
      <c r="H14" s="251">
        <f>[1]D1!H45</f>
        <v>0</v>
      </c>
      <c r="I14" s="251">
        <f>[1]D1!I45</f>
        <v>0</v>
      </c>
    </row>
    <row r="15" spans="1:11" ht="12.95" customHeight="1">
      <c r="A15" s="249">
        <v>51305</v>
      </c>
      <c r="B15" s="250" t="s">
        <v>145</v>
      </c>
      <c r="C15" s="251">
        <f>[1]D1!C46</f>
        <v>0</v>
      </c>
      <c r="D15" s="251">
        <f>[1]D1!D46</f>
        <v>0</v>
      </c>
      <c r="E15" s="251">
        <f>[1]D1!E46</f>
        <v>0</v>
      </c>
      <c r="F15" s="251">
        <f>[1]D1!F46</f>
        <v>0</v>
      </c>
      <c r="G15" s="251">
        <f>[1]D1!G46</f>
        <v>0</v>
      </c>
      <c r="H15" s="251">
        <f>[1]D1!H46</f>
        <v>0</v>
      </c>
      <c r="I15" s="251">
        <f>[1]D1!I46</f>
        <v>0</v>
      </c>
    </row>
    <row r="16" spans="1:11" ht="12.95" customHeight="1">
      <c r="A16" s="249">
        <v>51306</v>
      </c>
      <c r="B16" s="250" t="s">
        <v>146</v>
      </c>
      <c r="C16" s="251">
        <f>[1]D1!C47</f>
        <v>0</v>
      </c>
      <c r="D16" s="251">
        <f>[1]D1!D47</f>
        <v>0</v>
      </c>
      <c r="E16" s="251">
        <f>[1]D1!E47</f>
        <v>0</v>
      </c>
      <c r="F16" s="251">
        <f>[1]D1!F47</f>
        <v>0</v>
      </c>
      <c r="G16" s="251">
        <f>[1]D1!G47</f>
        <v>0</v>
      </c>
      <c r="H16" s="251">
        <f>[1]D1!H47</f>
        <v>0</v>
      </c>
      <c r="I16" s="251">
        <f>[1]D1!I47</f>
        <v>0</v>
      </c>
    </row>
    <row r="17" spans="1:9" ht="12.95" customHeight="1">
      <c r="A17" s="249">
        <v>51307</v>
      </c>
      <c r="B17" s="250" t="s">
        <v>147</v>
      </c>
      <c r="C17" s="251">
        <f>[1]D1!C48</f>
        <v>0</v>
      </c>
      <c r="D17" s="251">
        <f>[1]D1!D48</f>
        <v>0</v>
      </c>
      <c r="E17" s="251">
        <f>[1]D1!E48</f>
        <v>0</v>
      </c>
      <c r="F17" s="251">
        <f>[1]D1!F48</f>
        <v>82793.69</v>
      </c>
      <c r="G17" s="251">
        <f>[1]D1!G48</f>
        <v>234882.1</v>
      </c>
      <c r="H17" s="251">
        <f>[1]D1!H48</f>
        <v>897231.64</v>
      </c>
      <c r="I17" s="251">
        <f>[1]D1!I48</f>
        <v>1214907.43</v>
      </c>
    </row>
    <row r="18" spans="1:9" ht="12.95" customHeight="1">
      <c r="A18" s="249">
        <v>51308</v>
      </c>
      <c r="B18" s="250" t="s">
        <v>148</v>
      </c>
      <c r="C18" s="251">
        <f>[1]D1!C49</f>
        <v>0</v>
      </c>
      <c r="D18" s="251">
        <f>[1]D1!D49</f>
        <v>0</v>
      </c>
      <c r="E18" s="251">
        <f>[1]D1!E49</f>
        <v>0</v>
      </c>
      <c r="F18" s="251">
        <f>[1]D1!F49</f>
        <v>0</v>
      </c>
      <c r="G18" s="251">
        <f>[1]D1!G49</f>
        <v>293497.3</v>
      </c>
      <c r="H18" s="251">
        <f>[1]D1!H49</f>
        <v>1301596.7</v>
      </c>
      <c r="I18" s="251">
        <f>[1]D1!I49</f>
        <v>1595094</v>
      </c>
    </row>
    <row r="19" spans="1:9" ht="12.95" customHeight="1">
      <c r="A19" s="249">
        <v>51309</v>
      </c>
      <c r="B19" s="250" t="s">
        <v>149</v>
      </c>
      <c r="C19" s="251">
        <f>[1]D1!C50</f>
        <v>41057.64</v>
      </c>
      <c r="D19" s="251">
        <f>[1]D1!D50</f>
        <v>0</v>
      </c>
      <c r="E19" s="251">
        <f>[1]D1!E50</f>
        <v>0</v>
      </c>
      <c r="F19" s="251">
        <f>[1]D1!F50</f>
        <v>0</v>
      </c>
      <c r="G19" s="251">
        <f>[1]D1!G50</f>
        <v>30793.23</v>
      </c>
      <c r="H19" s="251">
        <f>[1]D1!H50</f>
        <v>118040.71</v>
      </c>
      <c r="I19" s="251">
        <f>[1]D1!I50</f>
        <v>189891.58</v>
      </c>
    </row>
    <row r="20" spans="1:9" ht="12.95" customHeight="1">
      <c r="A20" s="249">
        <v>51310</v>
      </c>
      <c r="B20" s="250" t="s">
        <v>150</v>
      </c>
      <c r="C20" s="251">
        <f>[1]D1!C51</f>
        <v>0</v>
      </c>
      <c r="D20" s="251">
        <f>[1]D1!D51</f>
        <v>0</v>
      </c>
      <c r="E20" s="251">
        <f>[1]D1!E51</f>
        <v>0</v>
      </c>
      <c r="F20" s="251">
        <f>[1]D1!F51</f>
        <v>0</v>
      </c>
      <c r="G20" s="251">
        <f>[1]D1!G51</f>
        <v>0</v>
      </c>
      <c r="H20" s="251">
        <f>[1]D1!H51</f>
        <v>0</v>
      </c>
      <c r="I20" s="251">
        <f>[1]D1!I51</f>
        <v>0</v>
      </c>
    </row>
    <row r="21" spans="1:9" ht="12.95" customHeight="1">
      <c r="A21" s="249">
        <v>51311</v>
      </c>
      <c r="B21" s="250" t="s">
        <v>151</v>
      </c>
      <c r="C21" s="251">
        <f>[1]D1!C52</f>
        <v>63409.82</v>
      </c>
      <c r="D21" s="251">
        <f>[1]D1!D52</f>
        <v>0</v>
      </c>
      <c r="E21" s="251">
        <f>[1]D1!E52</f>
        <v>0</v>
      </c>
      <c r="F21" s="251">
        <f>[1]D1!F52</f>
        <v>5656.43</v>
      </c>
      <c r="G21" s="251">
        <f>[1]D1!G52</f>
        <v>15972.97</v>
      </c>
      <c r="H21" s="251">
        <f>[1]D1!H52</f>
        <v>60902.99</v>
      </c>
      <c r="I21" s="251">
        <f>[1]D1!I52</f>
        <v>145942.21</v>
      </c>
    </row>
    <row r="22" spans="1:9" ht="12.95" customHeight="1">
      <c r="A22" s="249">
        <v>51312</v>
      </c>
      <c r="B22" s="250" t="s">
        <v>152</v>
      </c>
      <c r="C22" s="251">
        <f>[1]D1!C53</f>
        <v>52652.38</v>
      </c>
      <c r="D22" s="251">
        <f>[1]D1!D53</f>
        <v>0</v>
      </c>
      <c r="E22" s="251">
        <f>[1]D1!E53</f>
        <v>0</v>
      </c>
      <c r="F22" s="251">
        <f>[1]D1!F53</f>
        <v>4863.2</v>
      </c>
      <c r="G22" s="251">
        <f>[1]D1!G53</f>
        <v>19756.8</v>
      </c>
      <c r="H22" s="251">
        <f>[1]D1!H53</f>
        <v>154591.65</v>
      </c>
      <c r="I22" s="251">
        <f>[1]D1!I53</f>
        <v>231864.03</v>
      </c>
    </row>
    <row r="23" spans="1:9" ht="12.95" customHeight="1">
      <c r="A23" s="252">
        <v>51313</v>
      </c>
      <c r="B23" s="321" t="s">
        <v>153</v>
      </c>
      <c r="C23" s="253"/>
      <c r="D23" s="253"/>
      <c r="E23" s="253"/>
      <c r="F23" s="253"/>
      <c r="G23" s="253"/>
      <c r="H23" s="253"/>
      <c r="I23" s="253"/>
    </row>
    <row r="24" spans="1:9" ht="12.95" customHeight="1">
      <c r="A24" s="249">
        <v>51314</v>
      </c>
      <c r="B24" s="250" t="s">
        <v>154</v>
      </c>
      <c r="C24" s="251">
        <f>[1]D1!C55</f>
        <v>0</v>
      </c>
      <c r="D24" s="251">
        <f>[1]D1!D55</f>
        <v>0</v>
      </c>
      <c r="E24" s="251">
        <f>[1]D1!E55</f>
        <v>0</v>
      </c>
      <c r="F24" s="251">
        <f>[1]D1!F55</f>
        <v>0</v>
      </c>
      <c r="G24" s="251">
        <f>[1]D1!G55</f>
        <v>0</v>
      </c>
      <c r="H24" s="251">
        <f>[1]D1!H55</f>
        <v>0</v>
      </c>
      <c r="I24" s="251">
        <f>[1]D1!I55</f>
        <v>0</v>
      </c>
    </row>
    <row r="25" spans="1:9" ht="12.95" customHeight="1">
      <c r="A25" s="249">
        <v>51315</v>
      </c>
      <c r="B25" s="250" t="s">
        <v>155</v>
      </c>
      <c r="C25" s="251">
        <f>[1]D1!C56</f>
        <v>0</v>
      </c>
      <c r="D25" s="251">
        <f>[1]D1!D56</f>
        <v>0</v>
      </c>
      <c r="E25" s="251">
        <f>[1]D1!E56</f>
        <v>0</v>
      </c>
      <c r="F25" s="251">
        <f>[1]D1!F56</f>
        <v>0</v>
      </c>
      <c r="G25" s="251">
        <f>[1]D1!G56</f>
        <v>0</v>
      </c>
      <c r="H25" s="251">
        <f>[1]D1!H56</f>
        <v>0</v>
      </c>
      <c r="I25" s="251">
        <f>[1]D1!I56</f>
        <v>0</v>
      </c>
    </row>
    <row r="26" spans="1:9" ht="12.95" customHeight="1">
      <c r="A26" s="249">
        <v>51316</v>
      </c>
      <c r="B26" s="250" t="s">
        <v>156</v>
      </c>
      <c r="C26" s="251">
        <f>[1]D1!C57</f>
        <v>0</v>
      </c>
      <c r="D26" s="251">
        <f>[1]D1!D57</f>
        <v>0</v>
      </c>
      <c r="E26" s="251">
        <f>[1]D1!E57</f>
        <v>0</v>
      </c>
      <c r="F26" s="251">
        <f>[1]D1!F57</f>
        <v>0</v>
      </c>
      <c r="G26" s="251">
        <f>[1]D1!G57</f>
        <v>0</v>
      </c>
      <c r="H26" s="251">
        <f>[1]D1!H57</f>
        <v>0</v>
      </c>
      <c r="I26" s="251">
        <f>[1]D1!I57</f>
        <v>0</v>
      </c>
    </row>
    <row r="27" spans="1:9" ht="12.95" customHeight="1">
      <c r="A27" s="249">
        <v>51399</v>
      </c>
      <c r="B27" s="250" t="s">
        <v>157</v>
      </c>
      <c r="C27" s="251">
        <f>[1]D1!C58</f>
        <v>0</v>
      </c>
      <c r="D27" s="251">
        <f>[1]D1!D58</f>
        <v>0</v>
      </c>
      <c r="E27" s="251">
        <f>[1]D1!E58</f>
        <v>0</v>
      </c>
      <c r="F27" s="251">
        <f>[1]D1!F58</f>
        <v>7934.85</v>
      </c>
      <c r="G27" s="251">
        <f>[1]D1!G58</f>
        <v>22510.82</v>
      </c>
      <c r="H27" s="251">
        <f>[1]D1!H58</f>
        <v>96437.71</v>
      </c>
      <c r="I27" s="251">
        <f>[1]D1!I58</f>
        <v>126883.38</v>
      </c>
    </row>
    <row r="28" spans="1:9" ht="12.95" customHeight="1">
      <c r="A28" s="249">
        <v>51401</v>
      </c>
      <c r="B28" s="250" t="s">
        <v>158</v>
      </c>
      <c r="C28" s="251">
        <f>[1]D1!C59</f>
        <v>0</v>
      </c>
      <c r="D28" s="251">
        <f>[1]D1!D59</f>
        <v>0</v>
      </c>
      <c r="E28" s="251">
        <f>[1]D1!E59</f>
        <v>0</v>
      </c>
      <c r="F28" s="251">
        <f>[1]D1!F59</f>
        <v>0</v>
      </c>
      <c r="G28" s="251">
        <f>[1]D1!G59</f>
        <v>0</v>
      </c>
      <c r="H28" s="251">
        <f>[1]D1!H59</f>
        <v>0</v>
      </c>
      <c r="I28" s="251">
        <f>[1]D1!I59</f>
        <v>0</v>
      </c>
    </row>
    <row r="29" spans="1:9" ht="12.95" customHeight="1">
      <c r="A29" s="249">
        <v>51402</v>
      </c>
      <c r="B29" s="250" t="s">
        <v>159</v>
      </c>
      <c r="C29" s="251">
        <f>[1]D1!C60</f>
        <v>0</v>
      </c>
      <c r="D29" s="251">
        <f>[1]D1!D60</f>
        <v>0</v>
      </c>
      <c r="E29" s="251">
        <f>[1]D1!E60</f>
        <v>0</v>
      </c>
      <c r="F29" s="251">
        <f>[1]D1!F60</f>
        <v>0</v>
      </c>
      <c r="G29" s="251">
        <f>[1]D1!G60</f>
        <v>0</v>
      </c>
      <c r="H29" s="251">
        <f>[1]D1!H60</f>
        <v>0</v>
      </c>
      <c r="I29" s="251">
        <f>[1]D1!I60</f>
        <v>0</v>
      </c>
    </row>
    <row r="30" spans="1:9" ht="12.95" customHeight="1">
      <c r="A30" s="320">
        <v>51403</v>
      </c>
      <c r="B30" s="322" t="s">
        <v>160</v>
      </c>
      <c r="C30" s="251">
        <f>[1]D1!C68</f>
        <v>0</v>
      </c>
      <c r="D30" s="251">
        <f>[1]D1!D68</f>
        <v>0</v>
      </c>
      <c r="E30" s="251">
        <f>[1]D1!E68</f>
        <v>0</v>
      </c>
      <c r="F30" s="251">
        <f>[1]D1!F68</f>
        <v>0</v>
      </c>
      <c r="G30" s="251">
        <f>[1]D1!G68</f>
        <v>0</v>
      </c>
      <c r="H30" s="251">
        <f>[1]D1!H68</f>
        <v>0</v>
      </c>
      <c r="I30" s="251">
        <f>[1]D1!I68</f>
        <v>0</v>
      </c>
    </row>
    <row r="31" spans="1:9" ht="12.95" customHeight="1">
      <c r="A31" s="249">
        <v>51404</v>
      </c>
      <c r="B31" s="250" t="s">
        <v>161</v>
      </c>
      <c r="C31" s="251">
        <f>[1]D1!C69</f>
        <v>0</v>
      </c>
      <c r="D31" s="251">
        <f>[1]D1!D69</f>
        <v>0</v>
      </c>
      <c r="E31" s="251">
        <f>[1]D1!E69</f>
        <v>0</v>
      </c>
      <c r="F31" s="251">
        <f>[1]D1!F69</f>
        <v>0</v>
      </c>
      <c r="G31" s="251">
        <f>[1]D1!G69</f>
        <v>0</v>
      </c>
      <c r="H31" s="251">
        <f>[1]D1!H69</f>
        <v>0</v>
      </c>
      <c r="I31" s="251">
        <f>[1]D1!I69</f>
        <v>0</v>
      </c>
    </row>
    <row r="32" spans="1:9" ht="12.95" customHeight="1">
      <c r="A32" s="249">
        <v>51405</v>
      </c>
      <c r="B32" s="250" t="s">
        <v>162</v>
      </c>
      <c r="C32" s="251">
        <f>[1]D1!C70</f>
        <v>0</v>
      </c>
      <c r="D32" s="251">
        <f>[1]D1!D70</f>
        <v>0</v>
      </c>
      <c r="E32" s="251">
        <f>[1]D1!E70</f>
        <v>0</v>
      </c>
      <c r="F32" s="251">
        <f>[1]D1!F70</f>
        <v>0</v>
      </c>
      <c r="G32" s="251">
        <f>[1]D1!G70</f>
        <v>0</v>
      </c>
      <c r="H32" s="251">
        <f>[1]D1!H70</f>
        <v>0</v>
      </c>
      <c r="I32" s="251">
        <f>[1]D1!I70</f>
        <v>0</v>
      </c>
    </row>
    <row r="33" spans="1:9" ht="12.95" customHeight="1">
      <c r="A33" s="249">
        <v>51406</v>
      </c>
      <c r="B33" s="250" t="s">
        <v>163</v>
      </c>
      <c r="C33" s="251">
        <f>[1]D1!C71</f>
        <v>0</v>
      </c>
      <c r="D33" s="251">
        <f>[1]D1!D71</f>
        <v>0</v>
      </c>
      <c r="E33" s="251">
        <f>[1]D1!E71</f>
        <v>0</v>
      </c>
      <c r="F33" s="251">
        <f>[1]D1!F71</f>
        <v>0</v>
      </c>
      <c r="G33" s="251">
        <f>[1]D1!G71</f>
        <v>0</v>
      </c>
      <c r="H33" s="251">
        <f>[1]D1!H71</f>
        <v>0</v>
      </c>
      <c r="I33" s="251">
        <f>[1]D1!I71</f>
        <v>0</v>
      </c>
    </row>
    <row r="34" spans="1:9" ht="12.95" customHeight="1">
      <c r="A34" s="249">
        <v>51407</v>
      </c>
      <c r="B34" s="250" t="s">
        <v>164</v>
      </c>
      <c r="C34" s="251">
        <f>[1]D1!C72</f>
        <v>0</v>
      </c>
      <c r="D34" s="251">
        <f>[1]D1!D72</f>
        <v>0</v>
      </c>
      <c r="E34" s="251">
        <f>[1]D1!E72</f>
        <v>0</v>
      </c>
      <c r="F34" s="251">
        <f>[1]D1!F72</f>
        <v>0</v>
      </c>
      <c r="G34" s="251">
        <f>[1]D1!G72</f>
        <v>0</v>
      </c>
      <c r="H34" s="251">
        <f>[1]D1!H72</f>
        <v>0</v>
      </c>
      <c r="I34" s="251">
        <f>[1]D1!I72</f>
        <v>0</v>
      </c>
    </row>
    <row r="35" spans="1:9" ht="12.95" customHeight="1">
      <c r="A35" s="249">
        <v>51408</v>
      </c>
      <c r="B35" s="250" t="s">
        <v>165</v>
      </c>
      <c r="C35" s="251">
        <f>[1]D1!C73</f>
        <v>24157.02</v>
      </c>
      <c r="D35" s="251">
        <f>[1]D1!D73</f>
        <v>0</v>
      </c>
      <c r="E35" s="251">
        <f>[1]D1!E73</f>
        <v>0</v>
      </c>
      <c r="F35" s="251">
        <f>[1]D1!F73</f>
        <v>2154.91</v>
      </c>
      <c r="G35" s="251">
        <f>[1]D1!G73</f>
        <v>6085.17</v>
      </c>
      <c r="H35" s="251">
        <f>[1]D1!H73</f>
        <v>23202</v>
      </c>
      <c r="I35" s="251">
        <f>[1]D1!I73</f>
        <v>55599.1</v>
      </c>
    </row>
    <row r="36" spans="1:9" ht="12.95" customHeight="1">
      <c r="A36" s="249">
        <v>51409</v>
      </c>
      <c r="B36" s="250" t="s">
        <v>166</v>
      </c>
      <c r="C36" s="251">
        <f>[1]D1!C74</f>
        <v>280146</v>
      </c>
      <c r="D36" s="251">
        <f>[1]D1!D74</f>
        <v>0</v>
      </c>
      <c r="E36" s="251">
        <f>[1]D1!E74</f>
        <v>0</v>
      </c>
      <c r="F36" s="251">
        <f>[1]D1!F74</f>
        <v>0</v>
      </c>
      <c r="G36" s="251">
        <f>[1]D1!G74</f>
        <v>194847.81</v>
      </c>
      <c r="H36" s="251">
        <f>[1]D1!H74</f>
        <v>797579.86</v>
      </c>
      <c r="I36" s="251">
        <f>[1]D1!I74</f>
        <v>1272573.67</v>
      </c>
    </row>
    <row r="37" spans="1:9" ht="12.95" customHeight="1">
      <c r="A37" s="249">
        <v>51499</v>
      </c>
      <c r="B37" s="250" t="s">
        <v>167</v>
      </c>
      <c r="C37" s="251">
        <f>[1]D1!C75</f>
        <v>0</v>
      </c>
      <c r="D37" s="251">
        <f>[1]D1!D75</f>
        <v>0</v>
      </c>
      <c r="E37" s="251">
        <f>[1]D1!E75</f>
        <v>0</v>
      </c>
      <c r="F37" s="251">
        <f>[1]D1!F75</f>
        <v>0</v>
      </c>
      <c r="G37" s="251">
        <f>[1]D1!G75</f>
        <v>0</v>
      </c>
      <c r="H37" s="251">
        <f>[1]D1!H75</f>
        <v>0</v>
      </c>
      <c r="I37" s="251">
        <f>[1]D1!I75</f>
        <v>0</v>
      </c>
    </row>
    <row r="38" spans="1:9" ht="12.95" customHeight="1">
      <c r="A38" s="249">
        <v>51601</v>
      </c>
      <c r="B38" s="250" t="s">
        <v>168</v>
      </c>
      <c r="C38" s="251">
        <f>[1]D1!C76</f>
        <v>0</v>
      </c>
      <c r="D38" s="251">
        <f>[1]D1!D76</f>
        <v>0</v>
      </c>
      <c r="E38" s="251">
        <f>[1]D1!E76</f>
        <v>0</v>
      </c>
      <c r="F38" s="251">
        <f>[1]D1!F76</f>
        <v>0</v>
      </c>
      <c r="G38" s="251">
        <f>[1]D1!G76</f>
        <v>0</v>
      </c>
      <c r="H38" s="251">
        <f>[1]D1!H76</f>
        <v>0</v>
      </c>
      <c r="I38" s="251">
        <f>[1]D1!I76</f>
        <v>0</v>
      </c>
    </row>
    <row r="39" spans="1:9" ht="12.95" customHeight="1">
      <c r="A39" s="249">
        <v>51602</v>
      </c>
      <c r="B39" s="250" t="s">
        <v>169</v>
      </c>
      <c r="C39" s="251">
        <f>[1]D1!C77</f>
        <v>0</v>
      </c>
      <c r="D39" s="251">
        <f>[1]D1!D77</f>
        <v>0</v>
      </c>
      <c r="E39" s="251">
        <f>[1]D1!E77</f>
        <v>0</v>
      </c>
      <c r="F39" s="251">
        <f>[1]D1!F77</f>
        <v>0</v>
      </c>
      <c r="G39" s="251">
        <f>[1]D1!G77</f>
        <v>0</v>
      </c>
      <c r="H39" s="251">
        <f>[1]D1!H77</f>
        <v>0</v>
      </c>
      <c r="I39" s="251">
        <f>[1]D1!I77</f>
        <v>0</v>
      </c>
    </row>
    <row r="40" spans="1:9" ht="12.95" customHeight="1">
      <c r="A40" s="249">
        <v>51603</v>
      </c>
      <c r="B40" s="250" t="s">
        <v>170</v>
      </c>
      <c r="C40" s="251">
        <f>[1]D1!C78</f>
        <v>0</v>
      </c>
      <c r="D40" s="251">
        <f>[1]D1!D78</f>
        <v>0</v>
      </c>
      <c r="E40" s="251">
        <f>[1]D1!E78</f>
        <v>0</v>
      </c>
      <c r="F40" s="251">
        <f>[1]D1!F78</f>
        <v>0</v>
      </c>
      <c r="G40" s="251">
        <f>[1]D1!G78</f>
        <v>0</v>
      </c>
      <c r="H40" s="251">
        <f>[1]D1!H78</f>
        <v>0</v>
      </c>
      <c r="I40" s="251">
        <f>[1]D1!I78</f>
        <v>0</v>
      </c>
    </row>
    <row r="41" spans="1:9" ht="12.95" customHeight="1">
      <c r="A41" s="249">
        <v>51604</v>
      </c>
      <c r="B41" s="250" t="s">
        <v>171</v>
      </c>
      <c r="C41" s="251">
        <f>[1]D1!C79</f>
        <v>0</v>
      </c>
      <c r="D41" s="251">
        <f>[1]D1!D79</f>
        <v>0</v>
      </c>
      <c r="E41" s="251">
        <f>[1]D1!E79</f>
        <v>0</v>
      </c>
      <c r="F41" s="251">
        <f>[1]D1!F79</f>
        <v>0</v>
      </c>
      <c r="G41" s="251">
        <f>[1]D1!G79</f>
        <v>0</v>
      </c>
      <c r="H41" s="251">
        <f>[1]D1!H79</f>
        <v>0</v>
      </c>
      <c r="I41" s="251">
        <f>[1]D1!I79</f>
        <v>0</v>
      </c>
    </row>
    <row r="42" spans="1:9" ht="12.95" customHeight="1">
      <c r="A42" s="249">
        <v>51605</v>
      </c>
      <c r="B42" s="250" t="s">
        <v>172</v>
      </c>
      <c r="C42" s="251">
        <f>[1]D1!C80</f>
        <v>0</v>
      </c>
      <c r="D42" s="251">
        <f>[1]D1!D80</f>
        <v>0</v>
      </c>
      <c r="E42" s="251">
        <f>[1]D1!E80</f>
        <v>0</v>
      </c>
      <c r="F42" s="251">
        <f>[1]D1!F80</f>
        <v>0</v>
      </c>
      <c r="G42" s="251">
        <f>[1]D1!G80</f>
        <v>0</v>
      </c>
      <c r="H42" s="251">
        <f>[1]D1!H80</f>
        <v>0</v>
      </c>
      <c r="I42" s="251">
        <f>[1]D1!I80</f>
        <v>0</v>
      </c>
    </row>
    <row r="43" spans="1:9" ht="12.95" customHeight="1">
      <c r="A43" s="249">
        <v>51606</v>
      </c>
      <c r="B43" s="250" t="s">
        <v>173</v>
      </c>
      <c r="C43" s="251">
        <f>[1]D1!C81</f>
        <v>0</v>
      </c>
      <c r="D43" s="251">
        <f>[1]D1!D81</f>
        <v>0</v>
      </c>
      <c r="E43" s="251">
        <f>[1]D1!E81</f>
        <v>0</v>
      </c>
      <c r="F43" s="251">
        <f>[1]D1!F81</f>
        <v>0</v>
      </c>
      <c r="G43" s="251">
        <f>[1]D1!G81</f>
        <v>0</v>
      </c>
      <c r="H43" s="251">
        <f>[1]D1!H81</f>
        <v>0</v>
      </c>
      <c r="I43" s="251">
        <f>[1]D1!I81</f>
        <v>0</v>
      </c>
    </row>
    <row r="44" spans="1:9" ht="12.95" customHeight="1">
      <c r="A44" s="249">
        <v>51607</v>
      </c>
      <c r="B44" s="250" t="s">
        <v>174</v>
      </c>
      <c r="C44" s="251">
        <f>[1]D1!C82</f>
        <v>0</v>
      </c>
      <c r="D44" s="251">
        <f>[1]D1!D82</f>
        <v>0</v>
      </c>
      <c r="E44" s="251">
        <f>[1]D1!E82</f>
        <v>0</v>
      </c>
      <c r="F44" s="251">
        <f>[1]D1!F82</f>
        <v>0</v>
      </c>
      <c r="G44" s="251">
        <f>[1]D1!G82</f>
        <v>0</v>
      </c>
      <c r="H44" s="251">
        <f>[1]D1!H82</f>
        <v>0</v>
      </c>
      <c r="I44" s="251">
        <f>[1]D1!I82</f>
        <v>0</v>
      </c>
    </row>
    <row r="45" spans="1:9" ht="12.95" customHeight="1">
      <c r="A45" s="249">
        <v>51608</v>
      </c>
      <c r="B45" s="250" t="s">
        <v>175</v>
      </c>
      <c r="C45" s="251">
        <f>[1]D1!C83</f>
        <v>0</v>
      </c>
      <c r="D45" s="251">
        <f>[1]D1!D83</f>
        <v>0</v>
      </c>
      <c r="E45" s="251">
        <f>[1]D1!E83</f>
        <v>0</v>
      </c>
      <c r="F45" s="251">
        <f>[1]D1!F83</f>
        <v>0</v>
      </c>
      <c r="G45" s="251">
        <f>[1]D1!G83</f>
        <v>0</v>
      </c>
      <c r="H45" s="251">
        <f>[1]D1!H83</f>
        <v>0</v>
      </c>
      <c r="I45" s="251">
        <f>[1]D1!I83</f>
        <v>0</v>
      </c>
    </row>
    <row r="46" spans="1:9" ht="12.95" customHeight="1">
      <c r="A46" s="249">
        <v>51609</v>
      </c>
      <c r="B46" s="250" t="s">
        <v>176</v>
      </c>
      <c r="C46" s="251">
        <f>[1]D1!C84</f>
        <v>0</v>
      </c>
      <c r="D46" s="251">
        <f>[1]D1!D84</f>
        <v>0</v>
      </c>
      <c r="E46" s="251">
        <f>[1]D1!E84</f>
        <v>0</v>
      </c>
      <c r="F46" s="251">
        <f>[1]D1!F84</f>
        <v>0</v>
      </c>
      <c r="G46" s="251">
        <f>[1]D1!G84</f>
        <v>0</v>
      </c>
      <c r="H46" s="251">
        <f>[1]D1!H84</f>
        <v>0</v>
      </c>
      <c r="I46" s="251">
        <f>[1]D1!I84</f>
        <v>0</v>
      </c>
    </row>
    <row r="47" spans="1:9" ht="12.95" customHeight="1">
      <c r="A47" s="249">
        <v>51610</v>
      </c>
      <c r="B47" s="250" t="s">
        <v>177</v>
      </c>
      <c r="C47" s="251">
        <f>[1]D1!C85</f>
        <v>0</v>
      </c>
      <c r="D47" s="251">
        <f>[1]D1!D85</f>
        <v>0</v>
      </c>
      <c r="E47" s="251">
        <f>[1]D1!E85</f>
        <v>0</v>
      </c>
      <c r="F47" s="251">
        <f>[1]D1!F85</f>
        <v>0</v>
      </c>
      <c r="G47" s="251">
        <f>[1]D1!G85</f>
        <v>0</v>
      </c>
      <c r="H47" s="251">
        <f>[1]D1!H85</f>
        <v>0</v>
      </c>
      <c r="I47" s="251">
        <f>[1]D1!I85</f>
        <v>0</v>
      </c>
    </row>
    <row r="48" spans="1:9" ht="12.95" customHeight="1">
      <c r="A48" s="249">
        <v>51611</v>
      </c>
      <c r="B48" s="250" t="s">
        <v>178</v>
      </c>
      <c r="C48" s="251">
        <f>[1]D1!C86</f>
        <v>14315.45</v>
      </c>
      <c r="D48" s="251">
        <f>[1]D1!D86</f>
        <v>0</v>
      </c>
      <c r="E48" s="251">
        <f>[1]D1!E86</f>
        <v>0</v>
      </c>
      <c r="F48" s="251">
        <f>[1]D1!F86</f>
        <v>1277</v>
      </c>
      <c r="G48" s="251">
        <f>[1]D1!G86</f>
        <v>3606.07</v>
      </c>
      <c r="H48" s="251">
        <f>[1]D1!H86</f>
        <v>13749.51</v>
      </c>
      <c r="I48" s="251">
        <f>[1]D1!I86</f>
        <v>32948.03</v>
      </c>
    </row>
    <row r="49" spans="1:9" ht="12.95" customHeight="1">
      <c r="A49" s="249">
        <v>51612</v>
      </c>
      <c r="B49" s="250" t="s">
        <v>179</v>
      </c>
      <c r="C49" s="251">
        <f>[1]D1!C87</f>
        <v>0</v>
      </c>
      <c r="D49" s="251">
        <f>[1]D1!D87</f>
        <v>0</v>
      </c>
      <c r="E49" s="251">
        <f>[1]D1!E87</f>
        <v>0</v>
      </c>
      <c r="F49" s="251">
        <f>[1]D1!F87</f>
        <v>0</v>
      </c>
      <c r="G49" s="251">
        <f>[1]D1!G87</f>
        <v>0</v>
      </c>
      <c r="H49" s="251">
        <f>[1]D1!H87</f>
        <v>0</v>
      </c>
      <c r="I49" s="251">
        <f>[1]D1!I87</f>
        <v>0</v>
      </c>
    </row>
    <row r="50" spans="1:9" ht="12.95" customHeight="1">
      <c r="A50" s="249">
        <v>51613</v>
      </c>
      <c r="B50" s="250" t="s">
        <v>180</v>
      </c>
      <c r="C50" s="251">
        <f>[1]D1!C88</f>
        <v>0</v>
      </c>
      <c r="D50" s="251">
        <f>[1]D1!D88</f>
        <v>0</v>
      </c>
      <c r="E50" s="251">
        <f>[1]D1!E88</f>
        <v>0</v>
      </c>
      <c r="F50" s="251">
        <f>[1]D1!F88</f>
        <v>0</v>
      </c>
      <c r="G50" s="251">
        <f>[1]D1!G88</f>
        <v>0</v>
      </c>
      <c r="H50" s="251">
        <f>[1]D1!H88</f>
        <v>0</v>
      </c>
      <c r="I50" s="251">
        <f>[1]D1!I88</f>
        <v>0</v>
      </c>
    </row>
    <row r="51" spans="1:9" ht="12.95" customHeight="1">
      <c r="A51" s="249">
        <v>51614</v>
      </c>
      <c r="B51" s="250" t="s">
        <v>181</v>
      </c>
      <c r="C51" s="251">
        <f>[1]D1!C89</f>
        <v>0</v>
      </c>
      <c r="D51" s="251">
        <f>[1]D1!D89</f>
        <v>0</v>
      </c>
      <c r="E51" s="251">
        <f>[1]D1!E89</f>
        <v>0</v>
      </c>
      <c r="F51" s="251">
        <f>[1]D1!F89</f>
        <v>0</v>
      </c>
      <c r="G51" s="251">
        <f>[1]D1!G89</f>
        <v>0</v>
      </c>
      <c r="H51" s="251">
        <f>[1]D1!H89</f>
        <v>0</v>
      </c>
      <c r="I51" s="251">
        <f>[1]D1!I89</f>
        <v>0</v>
      </c>
    </row>
    <row r="52" spans="1:9" ht="12.95" customHeight="1">
      <c r="A52" s="249">
        <v>51615</v>
      </c>
      <c r="B52" s="250" t="s">
        <v>182</v>
      </c>
      <c r="C52" s="251">
        <f>[1]D1!C90</f>
        <v>0</v>
      </c>
      <c r="D52" s="251">
        <f>[1]D1!D90</f>
        <v>0</v>
      </c>
      <c r="E52" s="251">
        <f>[1]D1!E90</f>
        <v>0</v>
      </c>
      <c r="F52" s="251">
        <f>[1]D1!F90</f>
        <v>0</v>
      </c>
      <c r="G52" s="251">
        <f>[1]D1!G90</f>
        <v>0</v>
      </c>
      <c r="H52" s="251">
        <f>[1]D1!H90</f>
        <v>0</v>
      </c>
      <c r="I52" s="251">
        <f>[1]D1!I90</f>
        <v>0</v>
      </c>
    </row>
    <row r="53" spans="1:9" ht="12.95" customHeight="1">
      <c r="A53" s="249">
        <v>51616</v>
      </c>
      <c r="B53" s="250" t="s">
        <v>183</v>
      </c>
      <c r="C53" s="251">
        <f>[1]D1!C91</f>
        <v>0</v>
      </c>
      <c r="D53" s="251">
        <f>[1]D1!D91</f>
        <v>0</v>
      </c>
      <c r="E53" s="251">
        <f>[1]D1!E91</f>
        <v>0</v>
      </c>
      <c r="F53" s="251">
        <f>[1]D1!F91</f>
        <v>0</v>
      </c>
      <c r="G53" s="251">
        <f>[1]D1!G91</f>
        <v>0</v>
      </c>
      <c r="H53" s="251">
        <f>[1]D1!H91</f>
        <v>0</v>
      </c>
      <c r="I53" s="251">
        <f>[1]D1!I91</f>
        <v>0</v>
      </c>
    </row>
    <row r="54" spans="1:9" ht="12.95" customHeight="1">
      <c r="A54" s="249">
        <v>51617</v>
      </c>
      <c r="B54" s="250" t="s">
        <v>184</v>
      </c>
      <c r="C54" s="251">
        <f>[1]D1!C92</f>
        <v>0</v>
      </c>
      <c r="D54" s="251">
        <f>[1]D1!D92</f>
        <v>0</v>
      </c>
      <c r="E54" s="251">
        <f>[1]D1!E92</f>
        <v>0</v>
      </c>
      <c r="F54" s="251">
        <f>[1]D1!F92</f>
        <v>0</v>
      </c>
      <c r="G54" s="251">
        <f>[1]D1!G92</f>
        <v>0</v>
      </c>
      <c r="H54" s="251">
        <f>[1]D1!H92</f>
        <v>0</v>
      </c>
      <c r="I54" s="251">
        <f>[1]D1!I92</f>
        <v>0</v>
      </c>
    </row>
    <row r="55" spans="1:9" ht="12.95" customHeight="1">
      <c r="A55" s="249">
        <v>51624</v>
      </c>
      <c r="B55" s="250" t="s">
        <v>238</v>
      </c>
      <c r="C55" s="251">
        <f>[1]D1!C93</f>
        <v>0</v>
      </c>
      <c r="D55" s="251">
        <f>[1]D1!D93</f>
        <v>0</v>
      </c>
      <c r="E55" s="251">
        <f>[1]D1!E93</f>
        <v>0</v>
      </c>
      <c r="F55" s="251">
        <f>[1]D1!F93</f>
        <v>0</v>
      </c>
      <c r="G55" s="251">
        <f>[1]D1!G93</f>
        <v>0</v>
      </c>
      <c r="H55" s="251">
        <f>[1]D1!H93</f>
        <v>0</v>
      </c>
      <c r="I55" s="251">
        <f>[1]D1!I93</f>
        <v>0</v>
      </c>
    </row>
    <row r="56" spans="1:9" ht="12.95" customHeight="1">
      <c r="A56" s="249">
        <v>51708</v>
      </c>
      <c r="B56" s="250" t="s">
        <v>240</v>
      </c>
      <c r="C56" s="251">
        <f>[1]D1!C94</f>
        <v>0</v>
      </c>
      <c r="D56" s="251">
        <f>[1]D1!D94</f>
        <v>0</v>
      </c>
      <c r="E56" s="251">
        <f>[1]D1!E94</f>
        <v>0</v>
      </c>
      <c r="F56" s="251">
        <f>[1]D1!F94</f>
        <v>0</v>
      </c>
      <c r="G56" s="251">
        <f>[1]D1!G94</f>
        <v>0</v>
      </c>
      <c r="H56" s="251">
        <f>[1]D1!H94</f>
        <v>0</v>
      </c>
      <c r="I56" s="251">
        <f>[1]D1!I94</f>
        <v>0</v>
      </c>
    </row>
    <row r="57" spans="1:9" ht="12.95" customHeight="1">
      <c r="A57" s="249">
        <v>51699</v>
      </c>
      <c r="B57" s="250" t="s">
        <v>236</v>
      </c>
      <c r="C57" s="251">
        <f>[1]D1!C95</f>
        <v>0</v>
      </c>
      <c r="D57" s="251">
        <f>[1]D1!D95</f>
        <v>0</v>
      </c>
      <c r="E57" s="251">
        <f>[1]D1!E95</f>
        <v>0</v>
      </c>
      <c r="F57" s="251">
        <f>[1]D1!F95</f>
        <v>0</v>
      </c>
      <c r="G57" s="251">
        <f>[1]D1!G95</f>
        <v>0</v>
      </c>
      <c r="H57" s="251">
        <f>[1]D1!H95</f>
        <v>0</v>
      </c>
      <c r="I57" s="251">
        <f>[1]D1!I95</f>
        <v>0</v>
      </c>
    </row>
    <row r="58" spans="1:9" ht="12.95" customHeight="1">
      <c r="A58" s="254"/>
      <c r="B58" s="255"/>
      <c r="C58" s="255"/>
      <c r="D58" s="255"/>
      <c r="E58" s="255"/>
      <c r="F58" s="255"/>
      <c r="G58" s="255"/>
      <c r="H58" s="255"/>
      <c r="I58" s="255"/>
    </row>
    <row r="59" spans="1:9" s="259" customFormat="1" ht="12.95" customHeight="1">
      <c r="A59" s="256"/>
      <c r="B59" s="257" t="s">
        <v>134</v>
      </c>
      <c r="C59" s="324">
        <f>SUM(C5:C57)+[1]D1!C54</f>
        <v>698842.52</v>
      </c>
      <c r="D59" s="258">
        <f>SUM(D5:D57)+[1]D1!D54</f>
        <v>0</v>
      </c>
      <c r="E59" s="258">
        <f>SUM(E5:E57)+[1]D1!E54</f>
        <v>0</v>
      </c>
      <c r="F59" s="258">
        <f>SUM(F5:F57)+[1]D1!F54</f>
        <v>946131.01</v>
      </c>
      <c r="G59" s="258">
        <f>SUM(G5:G57)+[1]D1!G54</f>
        <v>2962175.31</v>
      </c>
      <c r="H59" s="258">
        <f>SUM(H5:H57)+[1]D1!H54</f>
        <v>11520604.709999999</v>
      </c>
      <c r="I59" s="258">
        <f>SUM(I5:I57)+[1]D1!I54</f>
        <v>16127753.550000001</v>
      </c>
    </row>
    <row r="60" spans="1:9" ht="12.95" customHeight="1" thickBot="1">
      <c r="B60" s="261" t="s">
        <v>228</v>
      </c>
      <c r="C60" s="261" t="s">
        <v>133</v>
      </c>
      <c r="D60" s="261" t="s">
        <v>133</v>
      </c>
      <c r="E60" s="261" t="s">
        <v>133</v>
      </c>
      <c r="F60" s="261" t="s">
        <v>133</v>
      </c>
      <c r="G60" s="261" t="s">
        <v>133</v>
      </c>
      <c r="H60" s="261" t="s">
        <v>133</v>
      </c>
      <c r="I60" s="261" t="s">
        <v>133</v>
      </c>
    </row>
    <row r="61" spans="1:9" s="264" customFormat="1" ht="20.100000000000001" customHeight="1" thickBot="1">
      <c r="A61" s="262"/>
      <c r="B61" s="263" t="s">
        <v>132</v>
      </c>
      <c r="C61" s="323">
        <f t="shared" ref="C61" si="0">SUM(C5:C57)</f>
        <v>698842.52</v>
      </c>
      <c r="D61" s="323">
        <f>SUM(D5:D57)</f>
        <v>0</v>
      </c>
      <c r="E61" s="323">
        <f t="shared" ref="E61:H61" si="1">SUM(E5:E57)</f>
        <v>0</v>
      </c>
      <c r="F61" s="323">
        <f t="shared" si="1"/>
        <v>262647.33</v>
      </c>
      <c r="G61" s="323">
        <f t="shared" si="1"/>
        <v>1022562.2199999999</v>
      </c>
      <c r="H61" s="332">
        <f t="shared" si="1"/>
        <v>4109796.4899999993</v>
      </c>
      <c r="I61" s="332">
        <f t="shared" ref="I61" si="2">SUM(I5:I57)</f>
        <v>6093848.5599999996</v>
      </c>
    </row>
    <row r="62" spans="1:9" ht="12.95" customHeight="1">
      <c r="B62" s="326" t="s">
        <v>242</v>
      </c>
      <c r="C62" s="327">
        <f>C59-[1]D1!C98</f>
        <v>0</v>
      </c>
      <c r="D62" s="327">
        <f>D59-[1]D1!D98</f>
        <v>0</v>
      </c>
      <c r="E62" s="327">
        <f>E59-[1]D1!E98</f>
        <v>0</v>
      </c>
      <c r="F62" s="327">
        <f>F59-[1]D1!F98</f>
        <v>0</v>
      </c>
      <c r="G62" s="327">
        <f>G59-[1]D1!G98</f>
        <v>0</v>
      </c>
      <c r="H62" s="327">
        <f>H59-[1]D1!H98</f>
        <v>0</v>
      </c>
      <c r="I62" s="327">
        <f>I59-[1]D1!I98</f>
        <v>0</v>
      </c>
    </row>
    <row r="65" spans="1:10" ht="26.25" customHeight="1">
      <c r="A65" s="274" t="s">
        <v>233</v>
      </c>
      <c r="B65" s="275"/>
      <c r="C65" s="275"/>
      <c r="D65" s="275"/>
      <c r="E65" s="275"/>
      <c r="F65" s="275"/>
      <c r="G65" s="275"/>
      <c r="H65" s="275"/>
      <c r="I65" s="275"/>
      <c r="J65" s="276"/>
    </row>
    <row r="66" spans="1:10" ht="12.95" customHeight="1">
      <c r="A66" s="235" t="s">
        <v>39</v>
      </c>
      <c r="B66" s="236" t="s">
        <v>39</v>
      </c>
      <c r="C66" s="334" t="s">
        <v>220</v>
      </c>
      <c r="D66" s="335"/>
      <c r="E66" s="335"/>
      <c r="F66" s="335"/>
      <c r="G66" s="335"/>
      <c r="H66" s="335"/>
      <c r="I66" s="335"/>
      <c r="J66" s="335"/>
    </row>
    <row r="67" spans="1:10" ht="12.95" customHeight="1">
      <c r="A67" s="239" t="s">
        <v>40</v>
      </c>
      <c r="B67" s="240" t="s">
        <v>40</v>
      </c>
      <c r="C67" s="240" t="s">
        <v>225</v>
      </c>
      <c r="D67" s="240" t="s">
        <v>230</v>
      </c>
      <c r="E67" s="240" t="s">
        <v>243</v>
      </c>
      <c r="F67" s="240" t="s">
        <v>250</v>
      </c>
      <c r="G67" s="240" t="s">
        <v>232</v>
      </c>
      <c r="H67" s="240" t="s">
        <v>226</v>
      </c>
      <c r="I67" s="240" t="s">
        <v>251</v>
      </c>
      <c r="J67" s="240" t="s">
        <v>227</v>
      </c>
    </row>
    <row r="68" spans="1:10" ht="18">
      <c r="A68" s="242">
        <v>1</v>
      </c>
      <c r="B68" s="243">
        <v>2</v>
      </c>
      <c r="C68" s="243">
        <v>3</v>
      </c>
      <c r="D68" s="243">
        <v>4</v>
      </c>
      <c r="E68" s="243">
        <v>5</v>
      </c>
      <c r="F68" s="243">
        <v>6</v>
      </c>
      <c r="G68" s="243">
        <v>7</v>
      </c>
      <c r="H68" s="243">
        <v>8</v>
      </c>
      <c r="I68" s="243">
        <v>9</v>
      </c>
      <c r="J68" s="243">
        <v>10</v>
      </c>
    </row>
    <row r="69" spans="1:10" ht="12.95" customHeight="1">
      <c r="A69" s="246">
        <v>51201</v>
      </c>
      <c r="B69" s="247" t="s">
        <v>135</v>
      </c>
      <c r="C69" s="248">
        <f>[1]D2!C36</f>
        <v>8200</v>
      </c>
      <c r="D69" s="248">
        <f>[1]D2!D36</f>
        <v>5700</v>
      </c>
      <c r="E69" s="248">
        <f>[1]D2!E36</f>
        <v>13700</v>
      </c>
      <c r="F69" s="248">
        <f>[1]D2!F36</f>
        <v>0</v>
      </c>
      <c r="G69" s="248">
        <f>[1]D2!G36</f>
        <v>0</v>
      </c>
      <c r="H69" s="248">
        <f>[1]D2!H36</f>
        <v>10480</v>
      </c>
      <c r="I69" s="248">
        <f>[1]D2!I36</f>
        <v>38080</v>
      </c>
      <c r="J69" s="248">
        <f>[1]D2!J36</f>
        <v>51280</v>
      </c>
    </row>
    <row r="70" spans="1:10" ht="12.95" customHeight="1">
      <c r="A70" s="249">
        <v>51202</v>
      </c>
      <c r="B70" s="250" t="s">
        <v>136</v>
      </c>
      <c r="C70" s="251">
        <f>[1]D2!C37</f>
        <v>413864.48</v>
      </c>
      <c r="D70" s="251">
        <f>[1]D2!D37</f>
        <v>295867.65999999997</v>
      </c>
      <c r="E70" s="251">
        <f>[1]D2!E37</f>
        <v>428928.36</v>
      </c>
      <c r="F70" s="251">
        <f>[1]D2!F37</f>
        <v>-32.44</v>
      </c>
      <c r="G70" s="251">
        <f>[1]D2!G37</f>
        <v>0</v>
      </c>
      <c r="H70" s="251">
        <f>[1]D2!H37</f>
        <v>468260.33</v>
      </c>
      <c r="I70" s="251">
        <f>[1]D2!I37</f>
        <v>1606888.39</v>
      </c>
      <c r="J70" s="251">
        <f>[1]D2!J37</f>
        <v>2498194.4300000002</v>
      </c>
    </row>
    <row r="71" spans="1:10" ht="12.95" customHeight="1">
      <c r="A71" s="249">
        <v>51203</v>
      </c>
      <c r="B71" s="250" t="s">
        <v>137</v>
      </c>
      <c r="C71" s="251">
        <f>[1]D2!C38</f>
        <v>54018.51</v>
      </c>
      <c r="D71" s="251">
        <f>[1]D2!D38</f>
        <v>33384.03</v>
      </c>
      <c r="E71" s="251">
        <f>[1]D2!E38</f>
        <v>76540.990000000005</v>
      </c>
      <c r="F71" s="251">
        <f>[1]D2!F38</f>
        <v>0</v>
      </c>
      <c r="G71" s="251">
        <f>[1]D2!G38</f>
        <v>0</v>
      </c>
      <c r="H71" s="251">
        <f>[1]D2!H38</f>
        <v>0</v>
      </c>
      <c r="I71" s="251">
        <f>[1]D2!I38</f>
        <v>163943.53</v>
      </c>
      <c r="J71" s="251">
        <f>[1]D2!J38</f>
        <v>262897</v>
      </c>
    </row>
    <row r="72" spans="1:10" ht="12.95" customHeight="1">
      <c r="A72" s="249">
        <v>51204</v>
      </c>
      <c r="B72" s="250" t="s">
        <v>138</v>
      </c>
      <c r="C72" s="251">
        <f>[1]D2!C39</f>
        <v>0</v>
      </c>
      <c r="D72" s="251">
        <f>[1]D2!D39</f>
        <v>0</v>
      </c>
      <c r="E72" s="251">
        <f>[1]D2!E39</f>
        <v>0</v>
      </c>
      <c r="F72" s="251">
        <f>[1]D2!F39</f>
        <v>0</v>
      </c>
      <c r="G72" s="251">
        <f>[1]D2!G39</f>
        <v>0</v>
      </c>
      <c r="H72" s="251">
        <f>[1]D2!H39</f>
        <v>0</v>
      </c>
      <c r="I72" s="251">
        <f>[1]D2!I39</f>
        <v>0</v>
      </c>
      <c r="J72" s="251">
        <f>[1]D2!J39</f>
        <v>0</v>
      </c>
    </row>
    <row r="73" spans="1:10" ht="12.95" customHeight="1">
      <c r="A73" s="249">
        <v>51205</v>
      </c>
      <c r="B73" s="250" t="s">
        <v>139</v>
      </c>
      <c r="C73" s="251">
        <f>[1]D2!C40</f>
        <v>0</v>
      </c>
      <c r="D73" s="251">
        <f>[1]D2!D40</f>
        <v>0</v>
      </c>
      <c r="E73" s="251">
        <f>[1]D2!E40</f>
        <v>0</v>
      </c>
      <c r="F73" s="251">
        <f>[1]D2!F40</f>
        <v>0</v>
      </c>
      <c r="G73" s="251">
        <f>[1]D2!G40</f>
        <v>0</v>
      </c>
      <c r="H73" s="251">
        <f>[1]D2!H40</f>
        <v>0</v>
      </c>
      <c r="I73" s="251">
        <f>[1]D2!I40</f>
        <v>0</v>
      </c>
      <c r="J73" s="251">
        <f>[1]D2!J40</f>
        <v>0</v>
      </c>
    </row>
    <row r="74" spans="1:10" ht="12.95" customHeight="1">
      <c r="A74" s="249">
        <v>51299</v>
      </c>
      <c r="B74" s="250" t="s">
        <v>140</v>
      </c>
      <c r="C74" s="251">
        <f>[1]D2!C41</f>
        <v>68853.67</v>
      </c>
      <c r="D74" s="251">
        <f>[1]D2!D41</f>
        <v>42623.7</v>
      </c>
      <c r="E74" s="251">
        <f>[1]D2!E41</f>
        <v>95083.65</v>
      </c>
      <c r="F74" s="251">
        <f>[1]D2!F41</f>
        <v>0</v>
      </c>
      <c r="G74" s="251">
        <f>[1]D2!G41</f>
        <v>0</v>
      </c>
      <c r="H74" s="251">
        <f>[1]D2!H41</f>
        <v>667768.76</v>
      </c>
      <c r="I74" s="251">
        <f>[1]D2!I41</f>
        <v>874329.78</v>
      </c>
      <c r="J74" s="251">
        <f>[1]D2!J41</f>
        <v>995843.4</v>
      </c>
    </row>
    <row r="75" spans="1:10" ht="12.95" customHeight="1">
      <c r="A75" s="249">
        <v>51301</v>
      </c>
      <c r="B75" s="250" t="s">
        <v>141</v>
      </c>
      <c r="C75" s="251">
        <f>[1]D2!C42</f>
        <v>0</v>
      </c>
      <c r="D75" s="251">
        <f>[1]D2!D42</f>
        <v>96800</v>
      </c>
      <c r="E75" s="251">
        <f>[1]D2!E42</f>
        <v>434035.88</v>
      </c>
      <c r="F75" s="251">
        <f>[1]D2!F42</f>
        <v>0</v>
      </c>
      <c r="G75" s="251">
        <f>[1]D2!G42</f>
        <v>0</v>
      </c>
      <c r="H75" s="251">
        <f>[1]D2!H42</f>
        <v>0</v>
      </c>
      <c r="I75" s="251">
        <f>[1]D2!I42</f>
        <v>530835.88</v>
      </c>
      <c r="J75" s="251">
        <f>[1]D2!J42</f>
        <v>530835.88</v>
      </c>
    </row>
    <row r="76" spans="1:10" ht="12.95" customHeight="1">
      <c r="A76" s="249">
        <v>51302</v>
      </c>
      <c r="B76" s="250" t="s">
        <v>142</v>
      </c>
      <c r="C76" s="251">
        <f>[1]D2!C43</f>
        <v>82112</v>
      </c>
      <c r="D76" s="251">
        <f>[1]D2!D43</f>
        <v>62624</v>
      </c>
      <c r="E76" s="251">
        <f>[1]D2!E43</f>
        <v>49119</v>
      </c>
      <c r="F76" s="251">
        <f>[1]D2!F43</f>
        <v>0</v>
      </c>
      <c r="G76" s="251">
        <f>[1]D2!G43</f>
        <v>0</v>
      </c>
      <c r="H76" s="251">
        <f>[1]D2!H43</f>
        <v>11316</v>
      </c>
      <c r="I76" s="251">
        <f>[1]D2!I43</f>
        <v>205171</v>
      </c>
      <c r="J76" s="251">
        <f>[1]D2!J43</f>
        <v>308343</v>
      </c>
    </row>
    <row r="77" spans="1:10" ht="12.95" customHeight="1">
      <c r="A77" s="249">
        <v>51303</v>
      </c>
      <c r="B77" s="250" t="s">
        <v>143</v>
      </c>
      <c r="C77" s="251">
        <f>[1]D2!C44</f>
        <v>0</v>
      </c>
      <c r="D77" s="251">
        <f>[1]D2!D44</f>
        <v>0</v>
      </c>
      <c r="E77" s="251">
        <f>[1]D2!E44</f>
        <v>0</v>
      </c>
      <c r="F77" s="251">
        <f>[1]D2!F44</f>
        <v>0</v>
      </c>
      <c r="G77" s="251">
        <f>[1]D2!G44</f>
        <v>0</v>
      </c>
      <c r="H77" s="251">
        <f>[1]D2!H44</f>
        <v>0</v>
      </c>
      <c r="I77" s="251">
        <f>[1]D2!I44</f>
        <v>0</v>
      </c>
      <c r="J77" s="251">
        <f>[1]D2!J44</f>
        <v>0</v>
      </c>
    </row>
    <row r="78" spans="1:10" ht="12.95" customHeight="1">
      <c r="A78" s="249">
        <v>51304</v>
      </c>
      <c r="B78" s="250" t="s">
        <v>144</v>
      </c>
      <c r="C78" s="251">
        <f>[1]D2!C45</f>
        <v>0</v>
      </c>
      <c r="D78" s="251">
        <f>[1]D2!D45</f>
        <v>0</v>
      </c>
      <c r="E78" s="251">
        <f>[1]D2!E45</f>
        <v>0</v>
      </c>
      <c r="F78" s="251">
        <f>[1]D2!F45</f>
        <v>0</v>
      </c>
      <c r="G78" s="251">
        <f>[1]D2!G45</f>
        <v>0</v>
      </c>
      <c r="H78" s="251">
        <f>[1]D2!H45</f>
        <v>0</v>
      </c>
      <c r="I78" s="251">
        <f>[1]D2!I45</f>
        <v>0</v>
      </c>
      <c r="J78" s="251">
        <f>[1]D2!J45</f>
        <v>0</v>
      </c>
    </row>
    <row r="79" spans="1:10" ht="12.95" customHeight="1">
      <c r="A79" s="249">
        <v>51305</v>
      </c>
      <c r="B79" s="250" t="s">
        <v>145</v>
      </c>
      <c r="C79" s="251">
        <f>[1]D2!C46</f>
        <v>0</v>
      </c>
      <c r="D79" s="251">
        <f>[1]D2!D46</f>
        <v>0</v>
      </c>
      <c r="E79" s="251">
        <f>[1]D2!E46</f>
        <v>0</v>
      </c>
      <c r="F79" s="251">
        <f>[1]D2!F46</f>
        <v>0</v>
      </c>
      <c r="G79" s="251">
        <f>[1]D2!G46</f>
        <v>0</v>
      </c>
      <c r="H79" s="251">
        <f>[1]D2!H46</f>
        <v>0</v>
      </c>
      <c r="I79" s="251">
        <f>[1]D2!I46</f>
        <v>0</v>
      </c>
      <c r="J79" s="251">
        <f>[1]D2!J46</f>
        <v>0</v>
      </c>
    </row>
    <row r="80" spans="1:10" ht="12.95" customHeight="1">
      <c r="A80" s="249">
        <v>51306</v>
      </c>
      <c r="B80" s="250" t="s">
        <v>146</v>
      </c>
      <c r="C80" s="251">
        <f>[1]D2!C47</f>
        <v>0</v>
      </c>
      <c r="D80" s="251">
        <f>[1]D2!D47</f>
        <v>0</v>
      </c>
      <c r="E80" s="251">
        <f>[1]D2!E47</f>
        <v>0</v>
      </c>
      <c r="F80" s="251">
        <f>[1]D2!F47</f>
        <v>0</v>
      </c>
      <c r="G80" s="251">
        <f>[1]D2!G47</f>
        <v>0</v>
      </c>
      <c r="H80" s="251">
        <f>[1]D2!H47</f>
        <v>0</v>
      </c>
      <c r="I80" s="251">
        <f>[1]D2!I47</f>
        <v>0</v>
      </c>
      <c r="J80" s="251">
        <f>[1]D2!J47</f>
        <v>0</v>
      </c>
    </row>
    <row r="81" spans="1:10" ht="12.95" customHeight="1">
      <c r="A81" s="249">
        <v>51307</v>
      </c>
      <c r="B81" s="250" t="s">
        <v>147</v>
      </c>
      <c r="C81" s="251">
        <f>[1]D2!C48</f>
        <v>756842.34</v>
      </c>
      <c r="D81" s="251">
        <f>[1]D2!D48</f>
        <v>493612.39</v>
      </c>
      <c r="E81" s="251">
        <f>[1]D2!E48</f>
        <v>1871857.39</v>
      </c>
      <c r="F81" s="251">
        <f>[1]D2!F48</f>
        <v>162437.63</v>
      </c>
      <c r="G81" s="251">
        <f>[1]D2!G48</f>
        <v>0</v>
      </c>
      <c r="H81" s="251">
        <f>[1]D2!H48</f>
        <v>66980</v>
      </c>
      <c r="I81" s="251">
        <f>[1]D2!I48</f>
        <v>3351729.75</v>
      </c>
      <c r="J81" s="251">
        <f>[1]D2!J48</f>
        <v>4566637.18</v>
      </c>
    </row>
    <row r="82" spans="1:10" ht="12.95" customHeight="1">
      <c r="A82" s="249">
        <v>51308</v>
      </c>
      <c r="B82" s="250" t="s">
        <v>148</v>
      </c>
      <c r="C82" s="251">
        <f>[1]D2!C49</f>
        <v>1060737.51</v>
      </c>
      <c r="D82" s="251">
        <f>[1]D2!D49</f>
        <v>806585.86</v>
      </c>
      <c r="E82" s="251">
        <f>[1]D2!E49</f>
        <v>1500983.45</v>
      </c>
      <c r="F82" s="251">
        <f>[1]D2!F49</f>
        <v>353579.17</v>
      </c>
      <c r="G82" s="251">
        <f>[1]D2!G49</f>
        <v>0</v>
      </c>
      <c r="H82" s="251">
        <f>[1]D2!H49</f>
        <v>0</v>
      </c>
      <c r="I82" s="251">
        <f>[1]D2!I49</f>
        <v>3721885.99</v>
      </c>
      <c r="J82" s="251">
        <f>[1]D2!J49</f>
        <v>5316979.99</v>
      </c>
    </row>
    <row r="83" spans="1:10" ht="12.95" customHeight="1">
      <c r="A83" s="249">
        <v>51309</v>
      </c>
      <c r="B83" s="250" t="s">
        <v>149</v>
      </c>
      <c r="C83" s="251">
        <f>[1]D2!C50</f>
        <v>107776.3</v>
      </c>
      <c r="D83" s="251">
        <f>[1]D2!D50</f>
        <v>66718.66</v>
      </c>
      <c r="E83" s="251">
        <f>[1]D2!E50</f>
        <v>148833.94</v>
      </c>
      <c r="F83" s="251">
        <f>[1]D2!F50</f>
        <v>0</v>
      </c>
      <c r="G83" s="251">
        <f>[1]D2!G50</f>
        <v>0</v>
      </c>
      <c r="H83" s="251">
        <f>[1]D2!H50</f>
        <v>0</v>
      </c>
      <c r="I83" s="251">
        <f>[1]D2!I50</f>
        <v>323328.90000000002</v>
      </c>
      <c r="J83" s="251">
        <f>[1]D2!J50</f>
        <v>513220.48</v>
      </c>
    </row>
    <row r="84" spans="1:10" ht="12.95" customHeight="1">
      <c r="A84" s="249">
        <v>51310</v>
      </c>
      <c r="B84" s="250" t="s">
        <v>150</v>
      </c>
      <c r="C84" s="251">
        <f>[1]D2!C51</f>
        <v>0</v>
      </c>
      <c r="D84" s="251">
        <f>[1]D2!D51</f>
        <v>0</v>
      </c>
      <c r="E84" s="251">
        <f>[1]D2!E51</f>
        <v>0</v>
      </c>
      <c r="F84" s="251">
        <f>[1]D2!F51</f>
        <v>0</v>
      </c>
      <c r="G84" s="251">
        <f>[1]D2!G51</f>
        <v>0</v>
      </c>
      <c r="H84" s="251">
        <f>[1]D2!H51</f>
        <v>516772.23</v>
      </c>
      <c r="I84" s="251">
        <f>[1]D2!I51</f>
        <v>516772.23</v>
      </c>
      <c r="J84" s="251">
        <f>[1]D2!J51</f>
        <v>516772.23</v>
      </c>
    </row>
    <row r="85" spans="1:10" ht="12.95" customHeight="1">
      <c r="A85" s="249">
        <v>51311</v>
      </c>
      <c r="B85" s="250" t="s">
        <v>151</v>
      </c>
      <c r="C85" s="251">
        <f>[1]D2!C52</f>
        <v>37891.620000000003</v>
      </c>
      <c r="D85" s="251">
        <f>[1]D2!D52</f>
        <v>33552.89</v>
      </c>
      <c r="E85" s="251">
        <f>[1]D2!E52</f>
        <v>95452.18</v>
      </c>
      <c r="F85" s="251">
        <f>[1]D2!F52</f>
        <v>8548.92</v>
      </c>
      <c r="G85" s="251">
        <f>[1]D2!G52</f>
        <v>0</v>
      </c>
      <c r="H85" s="251">
        <f>[1]D2!H52</f>
        <v>0</v>
      </c>
      <c r="I85" s="251">
        <f>[1]D2!I52</f>
        <v>175445.61</v>
      </c>
      <c r="J85" s="251">
        <f>[1]D2!J52</f>
        <v>321387.82</v>
      </c>
    </row>
    <row r="86" spans="1:10" ht="12.95" customHeight="1">
      <c r="A86" s="249">
        <v>51312</v>
      </c>
      <c r="B86" s="250" t="s">
        <v>152</v>
      </c>
      <c r="C86" s="251">
        <f>[1]D2!C53</f>
        <v>117397.72</v>
      </c>
      <c r="D86" s="251">
        <f>[1]D2!D53</f>
        <v>120378.21</v>
      </c>
      <c r="E86" s="251">
        <f>[1]D2!E53</f>
        <v>-562735.94999999995</v>
      </c>
      <c r="F86" s="251">
        <f>[1]D2!F53</f>
        <v>1459522.22</v>
      </c>
      <c r="G86" s="251">
        <f>[1]D2!G53</f>
        <v>0</v>
      </c>
      <c r="H86" s="251">
        <f>[1]D2!H53</f>
        <v>0</v>
      </c>
      <c r="I86" s="251">
        <f>[1]D2!I53</f>
        <v>1134562.2</v>
      </c>
      <c r="J86" s="251">
        <f>[1]D2!J53</f>
        <v>1366426.23</v>
      </c>
    </row>
    <row r="87" spans="1:10" ht="12.95" customHeight="1">
      <c r="A87" s="252">
        <v>51313</v>
      </c>
      <c r="B87" s="321" t="s">
        <v>153</v>
      </c>
      <c r="C87" s="253"/>
      <c r="D87" s="253"/>
      <c r="E87" s="253"/>
      <c r="F87" s="253"/>
      <c r="G87" s="253"/>
      <c r="H87" s="253"/>
      <c r="I87" s="253"/>
      <c r="J87" s="253"/>
    </row>
    <row r="88" spans="1:10" ht="12.95" customHeight="1">
      <c r="A88" s="249">
        <v>51314</v>
      </c>
      <c r="B88" s="250" t="s">
        <v>154</v>
      </c>
      <c r="C88" s="251">
        <f>[1]D2!C55</f>
        <v>0</v>
      </c>
      <c r="D88" s="251">
        <f>[1]D2!D55</f>
        <v>0</v>
      </c>
      <c r="E88" s="251">
        <f>[1]D2!E55</f>
        <v>0</v>
      </c>
      <c r="F88" s="251">
        <f>[1]D2!F55</f>
        <v>0</v>
      </c>
      <c r="G88" s="251">
        <f>[1]D2!G55</f>
        <v>0</v>
      </c>
      <c r="H88" s="251">
        <f>[1]D2!H55</f>
        <v>0</v>
      </c>
      <c r="I88" s="251">
        <f>[1]D2!I55</f>
        <v>0</v>
      </c>
      <c r="J88" s="251">
        <f>[1]D2!J55</f>
        <v>0</v>
      </c>
    </row>
    <row r="89" spans="1:10" ht="12.95" customHeight="1">
      <c r="A89" s="249">
        <v>51315</v>
      </c>
      <c r="B89" s="250" t="s">
        <v>155</v>
      </c>
      <c r="C89" s="251">
        <f>[1]D2!C56</f>
        <v>0</v>
      </c>
      <c r="D89" s="251">
        <f>[1]D2!D56</f>
        <v>0</v>
      </c>
      <c r="E89" s="251">
        <f>[1]D2!E56</f>
        <v>0</v>
      </c>
      <c r="F89" s="251">
        <f>[1]D2!F56</f>
        <v>0</v>
      </c>
      <c r="G89" s="251">
        <f>[1]D2!G56</f>
        <v>0</v>
      </c>
      <c r="H89" s="251">
        <f>[1]D2!H56</f>
        <v>191374.45</v>
      </c>
      <c r="I89" s="251">
        <f>[1]D2!I56</f>
        <v>191374.45</v>
      </c>
      <c r="J89" s="251">
        <f>[1]D2!J56</f>
        <v>191374.45</v>
      </c>
    </row>
    <row r="90" spans="1:10" ht="12.95" customHeight="1">
      <c r="A90" s="249">
        <v>51316</v>
      </c>
      <c r="B90" s="250" t="s">
        <v>156</v>
      </c>
      <c r="C90" s="251">
        <f>[1]D2!C57</f>
        <v>0</v>
      </c>
      <c r="D90" s="251">
        <f>[1]D2!D57</f>
        <v>0</v>
      </c>
      <c r="E90" s="251">
        <f>[1]D2!E57</f>
        <v>0</v>
      </c>
      <c r="F90" s="251">
        <f>[1]D2!F57</f>
        <v>0</v>
      </c>
      <c r="G90" s="251">
        <f>[1]D2!G57</f>
        <v>0</v>
      </c>
      <c r="H90" s="251">
        <f>[1]D2!H57</f>
        <v>0</v>
      </c>
      <c r="I90" s="251">
        <f>[1]D2!I57</f>
        <v>0</v>
      </c>
      <c r="J90" s="251">
        <f>[1]D2!J57</f>
        <v>0</v>
      </c>
    </row>
    <row r="91" spans="1:10" ht="12.95" customHeight="1">
      <c r="A91" s="249">
        <v>51399</v>
      </c>
      <c r="B91" s="250" t="s">
        <v>157</v>
      </c>
      <c r="C91" s="251">
        <f>[1]D2!C58</f>
        <v>72534.87</v>
      </c>
      <c r="D91" s="251">
        <f>[1]D2!D58</f>
        <v>47307.22</v>
      </c>
      <c r="E91" s="251">
        <f>[1]D2!E58</f>
        <v>185430.58</v>
      </c>
      <c r="F91" s="251">
        <f>[1]D2!F58</f>
        <v>15567.83</v>
      </c>
      <c r="G91" s="251">
        <f>[1]D2!G58</f>
        <v>0</v>
      </c>
      <c r="H91" s="251">
        <f>[1]D2!H58</f>
        <v>236363.46</v>
      </c>
      <c r="I91" s="251">
        <f>[1]D2!I58</f>
        <v>557203.96</v>
      </c>
      <c r="J91" s="251">
        <f>[1]D2!J58</f>
        <v>684087.34</v>
      </c>
    </row>
    <row r="92" spans="1:10" ht="12.95" customHeight="1">
      <c r="A92" s="249">
        <v>51401</v>
      </c>
      <c r="B92" s="250" t="s">
        <v>158</v>
      </c>
      <c r="C92" s="251">
        <f>[1]D2!C59</f>
        <v>0</v>
      </c>
      <c r="D92" s="251">
        <f>[1]D2!D59</f>
        <v>0</v>
      </c>
      <c r="E92" s="251">
        <f>[1]D2!E59</f>
        <v>0</v>
      </c>
      <c r="F92" s="251">
        <f>[1]D2!F59</f>
        <v>0</v>
      </c>
      <c r="G92" s="251">
        <f>[1]D2!G59</f>
        <v>0</v>
      </c>
      <c r="H92" s="251">
        <f>[1]D2!H59</f>
        <v>10405.030000000001</v>
      </c>
      <c r="I92" s="251">
        <f>[1]D2!I59</f>
        <v>10405.030000000001</v>
      </c>
      <c r="J92" s="251">
        <f>[1]D2!J59</f>
        <v>10405.030000000001</v>
      </c>
    </row>
    <row r="93" spans="1:10" ht="12.95" customHeight="1">
      <c r="A93" s="249">
        <v>51402</v>
      </c>
      <c r="B93" s="250" t="s">
        <v>159</v>
      </c>
      <c r="C93" s="251">
        <f>[1]D2!C60</f>
        <v>0</v>
      </c>
      <c r="D93" s="251">
        <f>[1]D2!D60</f>
        <v>0</v>
      </c>
      <c r="E93" s="251">
        <f>[1]D2!E60</f>
        <v>0</v>
      </c>
      <c r="F93" s="251">
        <f>[1]D2!F60</f>
        <v>0</v>
      </c>
      <c r="G93" s="251">
        <f>[1]D2!G60</f>
        <v>0</v>
      </c>
      <c r="H93" s="251">
        <f>[1]D2!H60</f>
        <v>53457.58</v>
      </c>
      <c r="I93" s="251">
        <f>[1]D2!I60</f>
        <v>53457.58</v>
      </c>
      <c r="J93" s="251">
        <f>[1]D2!J60</f>
        <v>53457.58</v>
      </c>
    </row>
    <row r="94" spans="1:10" ht="12.95" customHeight="1">
      <c r="A94" s="320">
        <v>51403</v>
      </c>
      <c r="B94" s="322" t="s">
        <v>160</v>
      </c>
      <c r="C94" s="251">
        <f>[1]D2!C68</f>
        <v>0</v>
      </c>
      <c r="D94" s="251">
        <f>[1]D2!D68</f>
        <v>0</v>
      </c>
      <c r="E94" s="251">
        <f>[1]D2!E68</f>
        <v>0</v>
      </c>
      <c r="F94" s="251">
        <f>[1]D2!F68</f>
        <v>0</v>
      </c>
      <c r="G94" s="251">
        <f>[1]D2!G68</f>
        <v>0</v>
      </c>
      <c r="H94" s="251">
        <f>[1]D2!H68</f>
        <v>5997.36</v>
      </c>
      <c r="I94" s="251">
        <f>[1]D2!I68</f>
        <v>5997.36</v>
      </c>
      <c r="J94" s="251">
        <f>[1]D2!J68</f>
        <v>5997.36</v>
      </c>
    </row>
    <row r="95" spans="1:10" ht="12.95" customHeight="1">
      <c r="A95" s="249">
        <v>51404</v>
      </c>
      <c r="B95" s="250" t="s">
        <v>161</v>
      </c>
      <c r="C95" s="251">
        <f>[1]D2!C69</f>
        <v>0</v>
      </c>
      <c r="D95" s="251">
        <f>[1]D2!D69</f>
        <v>0</v>
      </c>
      <c r="E95" s="251">
        <f>[1]D2!E69</f>
        <v>0</v>
      </c>
      <c r="F95" s="251">
        <f>[1]D2!F69</f>
        <v>0</v>
      </c>
      <c r="G95" s="251">
        <f>[1]D2!G69</f>
        <v>0</v>
      </c>
      <c r="H95" s="251">
        <f>[1]D2!H69</f>
        <v>0</v>
      </c>
      <c r="I95" s="251">
        <f>[1]D2!I69</f>
        <v>0</v>
      </c>
      <c r="J95" s="251">
        <f>[1]D2!J69</f>
        <v>0</v>
      </c>
    </row>
    <row r="96" spans="1:10" ht="12.95" customHeight="1">
      <c r="A96" s="249">
        <v>51405</v>
      </c>
      <c r="B96" s="250" t="s">
        <v>162</v>
      </c>
      <c r="C96" s="251">
        <f>[1]D2!C70</f>
        <v>0</v>
      </c>
      <c r="D96" s="251">
        <f>[1]D2!D70</f>
        <v>0</v>
      </c>
      <c r="E96" s="251">
        <f>[1]D2!E70</f>
        <v>0</v>
      </c>
      <c r="F96" s="251">
        <f>[1]D2!F70</f>
        <v>0</v>
      </c>
      <c r="G96" s="251">
        <f>[1]D2!G70</f>
        <v>0</v>
      </c>
      <c r="H96" s="251">
        <f>[1]D2!H70</f>
        <v>51569.37</v>
      </c>
      <c r="I96" s="251">
        <f>[1]D2!I70</f>
        <v>51569.37</v>
      </c>
      <c r="J96" s="251">
        <f>[1]D2!J70</f>
        <v>51569.37</v>
      </c>
    </row>
    <row r="97" spans="1:10" ht="12.95" customHeight="1">
      <c r="A97" s="249">
        <v>51406</v>
      </c>
      <c r="B97" s="250" t="s">
        <v>163</v>
      </c>
      <c r="C97" s="251">
        <f>[1]D2!C71</f>
        <v>0</v>
      </c>
      <c r="D97" s="251">
        <f>[1]D2!D71</f>
        <v>0</v>
      </c>
      <c r="E97" s="251">
        <f>[1]D2!E71</f>
        <v>0</v>
      </c>
      <c r="F97" s="251">
        <f>[1]D2!F71</f>
        <v>0</v>
      </c>
      <c r="G97" s="251">
        <f>[1]D2!G71</f>
        <v>0</v>
      </c>
      <c r="H97" s="251">
        <f>[1]D2!H71</f>
        <v>0</v>
      </c>
      <c r="I97" s="251">
        <f>[1]D2!I71</f>
        <v>0</v>
      </c>
      <c r="J97" s="251">
        <f>[1]D2!J71</f>
        <v>0</v>
      </c>
    </row>
    <row r="98" spans="1:10" ht="12.95" customHeight="1">
      <c r="A98" s="249">
        <v>51407</v>
      </c>
      <c r="B98" s="250" t="s">
        <v>164</v>
      </c>
      <c r="C98" s="251">
        <f>[1]D2!C72</f>
        <v>0</v>
      </c>
      <c r="D98" s="251">
        <f>[1]D2!D72</f>
        <v>0</v>
      </c>
      <c r="E98" s="251">
        <f>[1]D2!E72</f>
        <v>0</v>
      </c>
      <c r="F98" s="251">
        <f>[1]D2!F72</f>
        <v>0</v>
      </c>
      <c r="G98" s="251">
        <f>[1]D2!G72</f>
        <v>0</v>
      </c>
      <c r="H98" s="251">
        <f>[1]D2!H72</f>
        <v>0</v>
      </c>
      <c r="I98" s="251">
        <f>[1]D2!I72</f>
        <v>0</v>
      </c>
      <c r="J98" s="251">
        <f>[1]D2!J72</f>
        <v>0</v>
      </c>
    </row>
    <row r="99" spans="1:10" ht="12.95" customHeight="1">
      <c r="A99" s="249">
        <v>51408</v>
      </c>
      <c r="B99" s="250" t="s">
        <v>165</v>
      </c>
      <c r="C99" s="251">
        <f>[1]D2!C73</f>
        <v>14435.44</v>
      </c>
      <c r="D99" s="251">
        <f>[1]D2!D73</f>
        <v>12782.53</v>
      </c>
      <c r="E99" s="251">
        <f>[1]D2!E73</f>
        <v>36364.089999999997</v>
      </c>
      <c r="F99" s="251">
        <f>[1]D2!F73</f>
        <v>3256.84</v>
      </c>
      <c r="G99" s="251">
        <f>[1]D2!G73</f>
        <v>0</v>
      </c>
      <c r="H99" s="251">
        <f>[1]D2!H73</f>
        <v>0</v>
      </c>
      <c r="I99" s="251">
        <f>[1]D2!I73</f>
        <v>66838.899999999994</v>
      </c>
      <c r="J99" s="251">
        <f>[1]D2!J73</f>
        <v>122438</v>
      </c>
    </row>
    <row r="100" spans="1:10" ht="12.95" customHeight="1">
      <c r="A100" s="249">
        <v>51409</v>
      </c>
      <c r="B100" s="250" t="s">
        <v>166</v>
      </c>
      <c r="C100" s="251">
        <f>[1]D2!C74</f>
        <v>725661.78</v>
      </c>
      <c r="D100" s="251">
        <f>[1]D2!D74</f>
        <v>438616.66</v>
      </c>
      <c r="E100" s="251">
        <f>[1]D2!E74</f>
        <v>1027341.41</v>
      </c>
      <c r="F100" s="251">
        <f>[1]D2!F74</f>
        <v>0</v>
      </c>
      <c r="G100" s="251">
        <f>[1]D2!G74</f>
        <v>0</v>
      </c>
      <c r="H100" s="251">
        <f>[1]D2!H74</f>
        <v>234151.89</v>
      </c>
      <c r="I100" s="251">
        <f>[1]D2!I74</f>
        <v>2425771.7400000002</v>
      </c>
      <c r="J100" s="251">
        <f>[1]D2!J74</f>
        <v>3698345.41</v>
      </c>
    </row>
    <row r="101" spans="1:10" ht="12.95" customHeight="1">
      <c r="A101" s="249">
        <v>51499</v>
      </c>
      <c r="B101" s="250" t="s">
        <v>167</v>
      </c>
      <c r="C101" s="251">
        <f>[1]D2!C75</f>
        <v>0</v>
      </c>
      <c r="D101" s="251">
        <f>[1]D2!D75</f>
        <v>0</v>
      </c>
      <c r="E101" s="251">
        <f>[1]D2!E75</f>
        <v>0</v>
      </c>
      <c r="F101" s="251">
        <f>[1]D2!F75</f>
        <v>0</v>
      </c>
      <c r="G101" s="251">
        <f>[1]D2!G75</f>
        <v>0</v>
      </c>
      <c r="H101" s="251">
        <f>[1]D2!H75</f>
        <v>0</v>
      </c>
      <c r="I101" s="251">
        <f>[1]D2!I75</f>
        <v>0</v>
      </c>
      <c r="J101" s="251">
        <f>[1]D2!J75</f>
        <v>0</v>
      </c>
    </row>
    <row r="102" spans="1:10" ht="12.95" customHeight="1">
      <c r="A102" s="249">
        <v>51601</v>
      </c>
      <c r="B102" s="250" t="s">
        <v>168</v>
      </c>
      <c r="C102" s="251">
        <f>[1]D2!C76</f>
        <v>0</v>
      </c>
      <c r="D102" s="251">
        <f>[1]D2!D76</f>
        <v>0</v>
      </c>
      <c r="E102" s="251">
        <f>[1]D2!E76</f>
        <v>0</v>
      </c>
      <c r="F102" s="251">
        <f>[1]D2!F76</f>
        <v>0</v>
      </c>
      <c r="G102" s="251">
        <f>[1]D2!G76</f>
        <v>0</v>
      </c>
      <c r="H102" s="251">
        <f>[1]D2!H76</f>
        <v>0</v>
      </c>
      <c r="I102" s="251">
        <f>[1]D2!I76</f>
        <v>0</v>
      </c>
      <c r="J102" s="251">
        <f>[1]D2!J76</f>
        <v>0</v>
      </c>
    </row>
    <row r="103" spans="1:10" ht="12.95" customHeight="1">
      <c r="A103" s="249">
        <v>51602</v>
      </c>
      <c r="B103" s="250" t="s">
        <v>169</v>
      </c>
      <c r="C103" s="251">
        <f>[1]D2!C77</f>
        <v>0</v>
      </c>
      <c r="D103" s="251">
        <f>[1]D2!D77</f>
        <v>0</v>
      </c>
      <c r="E103" s="251">
        <f>[1]D2!E77</f>
        <v>0</v>
      </c>
      <c r="F103" s="251">
        <f>[1]D2!F77</f>
        <v>0</v>
      </c>
      <c r="G103" s="251">
        <f>[1]D2!G77</f>
        <v>0</v>
      </c>
      <c r="H103" s="251">
        <f>[1]D2!H77</f>
        <v>0</v>
      </c>
      <c r="I103" s="251">
        <f>[1]D2!I77</f>
        <v>0</v>
      </c>
      <c r="J103" s="251">
        <f>[1]D2!J77</f>
        <v>0</v>
      </c>
    </row>
    <row r="104" spans="1:10" ht="12.95" customHeight="1">
      <c r="A104" s="249">
        <v>51603</v>
      </c>
      <c r="B104" s="250" t="s">
        <v>170</v>
      </c>
      <c r="C104" s="251">
        <f>[1]D2!C78</f>
        <v>0</v>
      </c>
      <c r="D104" s="251">
        <f>[1]D2!D78</f>
        <v>0</v>
      </c>
      <c r="E104" s="251">
        <f>[1]D2!E78</f>
        <v>0</v>
      </c>
      <c r="F104" s="251">
        <f>[1]D2!F78</f>
        <v>0</v>
      </c>
      <c r="G104" s="251">
        <f>[1]D2!G78</f>
        <v>0</v>
      </c>
      <c r="H104" s="251">
        <f>[1]D2!H78</f>
        <v>145200</v>
      </c>
      <c r="I104" s="251">
        <f>[1]D2!I78</f>
        <v>145200</v>
      </c>
      <c r="J104" s="251">
        <f>[1]D2!J78</f>
        <v>145200</v>
      </c>
    </row>
    <row r="105" spans="1:10" ht="12.95" customHeight="1">
      <c r="A105" s="249">
        <v>51604</v>
      </c>
      <c r="B105" s="250" t="s">
        <v>171</v>
      </c>
      <c r="C105" s="251">
        <f>[1]D2!C79</f>
        <v>0</v>
      </c>
      <c r="D105" s="251">
        <f>[1]D2!D79</f>
        <v>0</v>
      </c>
      <c r="E105" s="251">
        <f>[1]D2!E79</f>
        <v>0</v>
      </c>
      <c r="F105" s="251">
        <f>[1]D2!F79</f>
        <v>0</v>
      </c>
      <c r="G105" s="251">
        <f>[1]D2!G79</f>
        <v>0</v>
      </c>
      <c r="H105" s="251">
        <f>[1]D2!H79</f>
        <v>69472.37</v>
      </c>
      <c r="I105" s="251">
        <f>[1]D2!I79</f>
        <v>69472.37</v>
      </c>
      <c r="J105" s="251">
        <f>[1]D2!J79</f>
        <v>69472.37</v>
      </c>
    </row>
    <row r="106" spans="1:10" ht="12.95" customHeight="1">
      <c r="A106" s="249">
        <v>51605</v>
      </c>
      <c r="B106" s="250" t="s">
        <v>172</v>
      </c>
      <c r="C106" s="251">
        <f>[1]D2!C80</f>
        <v>0</v>
      </c>
      <c r="D106" s="251">
        <f>[1]D2!D80</f>
        <v>0</v>
      </c>
      <c r="E106" s="251">
        <f>[1]D2!E80</f>
        <v>0</v>
      </c>
      <c r="F106" s="251">
        <f>[1]D2!F80</f>
        <v>0</v>
      </c>
      <c r="G106" s="251">
        <f>[1]D2!G80</f>
        <v>0</v>
      </c>
      <c r="H106" s="251">
        <f>[1]D2!H80</f>
        <v>56393</v>
      </c>
      <c r="I106" s="251">
        <f>[1]D2!I80</f>
        <v>56393</v>
      </c>
      <c r="J106" s="251">
        <f>[1]D2!J80</f>
        <v>56393</v>
      </c>
    </row>
    <row r="107" spans="1:10" ht="12.95" customHeight="1">
      <c r="A107" s="249">
        <v>51606</v>
      </c>
      <c r="B107" s="250" t="s">
        <v>173</v>
      </c>
      <c r="C107" s="251">
        <f>[1]D2!C81</f>
        <v>0</v>
      </c>
      <c r="D107" s="251">
        <f>[1]D2!D81</f>
        <v>0</v>
      </c>
      <c r="E107" s="251">
        <f>[1]D2!E81</f>
        <v>8000</v>
      </c>
      <c r="F107" s="251">
        <f>[1]D2!F81</f>
        <v>0</v>
      </c>
      <c r="G107" s="251">
        <f>[1]D2!G81</f>
        <v>0</v>
      </c>
      <c r="H107" s="251">
        <f>[1]D2!H81</f>
        <v>8166.67</v>
      </c>
      <c r="I107" s="251">
        <f>[1]D2!I81</f>
        <v>16166.67</v>
      </c>
      <c r="J107" s="251">
        <f>[1]D2!J81</f>
        <v>16166.67</v>
      </c>
    </row>
    <row r="108" spans="1:10" ht="12.95" customHeight="1">
      <c r="A108" s="249">
        <v>51607</v>
      </c>
      <c r="B108" s="250" t="s">
        <v>174</v>
      </c>
      <c r="C108" s="251">
        <f>[1]D2!C82</f>
        <v>0</v>
      </c>
      <c r="D108" s="251">
        <f>[1]D2!D82</f>
        <v>0</v>
      </c>
      <c r="E108" s="251">
        <f>[1]D2!E82</f>
        <v>0</v>
      </c>
      <c r="F108" s="251">
        <f>[1]D2!F82</f>
        <v>0</v>
      </c>
      <c r="G108" s="251">
        <f>[1]D2!G82</f>
        <v>0</v>
      </c>
      <c r="H108" s="251">
        <f>[1]D2!H82</f>
        <v>73743.53</v>
      </c>
      <c r="I108" s="251">
        <f>[1]D2!I82</f>
        <v>73743.53</v>
      </c>
      <c r="J108" s="251">
        <f>[1]D2!J82</f>
        <v>73743.53</v>
      </c>
    </row>
    <row r="109" spans="1:10" ht="12.95" customHeight="1">
      <c r="A109" s="249">
        <v>51608</v>
      </c>
      <c r="B109" s="250" t="s">
        <v>175</v>
      </c>
      <c r="C109" s="251">
        <f>[1]D2!C83</f>
        <v>0</v>
      </c>
      <c r="D109" s="251">
        <f>[1]D2!D83</f>
        <v>0</v>
      </c>
      <c r="E109" s="251">
        <f>[1]D2!E83</f>
        <v>0</v>
      </c>
      <c r="F109" s="251">
        <f>[1]D2!F83</f>
        <v>0</v>
      </c>
      <c r="G109" s="251">
        <f>[1]D2!G83</f>
        <v>0</v>
      </c>
      <c r="H109" s="251">
        <f>[1]D2!H83</f>
        <v>0</v>
      </c>
      <c r="I109" s="251">
        <f>[1]D2!I83</f>
        <v>0</v>
      </c>
      <c r="J109" s="251">
        <f>[1]D2!J83</f>
        <v>0</v>
      </c>
    </row>
    <row r="110" spans="1:10" ht="12.95" customHeight="1">
      <c r="A110" s="249">
        <v>51609</v>
      </c>
      <c r="B110" s="250" t="s">
        <v>176</v>
      </c>
      <c r="C110" s="251">
        <f>[1]D2!C84</f>
        <v>0</v>
      </c>
      <c r="D110" s="251">
        <f>[1]D2!D84</f>
        <v>0</v>
      </c>
      <c r="E110" s="251">
        <f>[1]D2!E84</f>
        <v>0</v>
      </c>
      <c r="F110" s="251">
        <f>[1]D2!F84</f>
        <v>0</v>
      </c>
      <c r="G110" s="251">
        <f>[1]D2!G84</f>
        <v>0</v>
      </c>
      <c r="H110" s="251">
        <f>[1]D2!H84</f>
        <v>107331.2</v>
      </c>
      <c r="I110" s="251">
        <f>[1]D2!I84</f>
        <v>107331.2</v>
      </c>
      <c r="J110" s="251">
        <f>[1]D2!J84</f>
        <v>107331.2</v>
      </c>
    </row>
    <row r="111" spans="1:10" ht="12.95" customHeight="1">
      <c r="A111" s="249">
        <v>51610</v>
      </c>
      <c r="B111" s="250" t="s">
        <v>177</v>
      </c>
      <c r="C111" s="251">
        <f>[1]D2!C85</f>
        <v>0</v>
      </c>
      <c r="D111" s="251">
        <f>[1]D2!D85</f>
        <v>0</v>
      </c>
      <c r="E111" s="251">
        <f>[1]D2!E85</f>
        <v>0</v>
      </c>
      <c r="F111" s="251">
        <f>[1]D2!F85</f>
        <v>0</v>
      </c>
      <c r="G111" s="251">
        <f>[1]D2!G85</f>
        <v>0</v>
      </c>
      <c r="H111" s="251">
        <f>[1]D2!H85</f>
        <v>135007.76999999999</v>
      </c>
      <c r="I111" s="251">
        <f>[1]D2!I85</f>
        <v>135007.76999999999</v>
      </c>
      <c r="J111" s="251">
        <f>[1]D2!J85</f>
        <v>135007.76999999999</v>
      </c>
    </row>
    <row r="112" spans="1:10" ht="12.95" customHeight="1">
      <c r="A112" s="249">
        <v>51611</v>
      </c>
      <c r="B112" s="250" t="s">
        <v>178</v>
      </c>
      <c r="C112" s="251">
        <f>[1]D2!C86</f>
        <v>8554.44</v>
      </c>
      <c r="D112" s="251">
        <f>[1]D2!D86</f>
        <v>7574.93</v>
      </c>
      <c r="E112" s="251">
        <f>[1]D2!E86</f>
        <v>21549.360000000001</v>
      </c>
      <c r="F112" s="251">
        <f>[1]D2!F86</f>
        <v>1930</v>
      </c>
      <c r="G112" s="251">
        <f>[1]D2!G86</f>
        <v>0</v>
      </c>
      <c r="H112" s="251">
        <f>[1]D2!H86</f>
        <v>66520.179999999993</v>
      </c>
      <c r="I112" s="251">
        <f>[1]D2!I86</f>
        <v>106128.91</v>
      </c>
      <c r="J112" s="251">
        <f>[1]D2!J86</f>
        <v>139076.94</v>
      </c>
    </row>
    <row r="113" spans="1:10" ht="12.95" customHeight="1">
      <c r="A113" s="249">
        <v>51612</v>
      </c>
      <c r="B113" s="250" t="s">
        <v>179</v>
      </c>
      <c r="C113" s="251">
        <f>[1]D2!C87</f>
        <v>0</v>
      </c>
      <c r="D113" s="251">
        <f>[1]D2!D87</f>
        <v>0</v>
      </c>
      <c r="E113" s="251">
        <f>[1]D2!E87</f>
        <v>0</v>
      </c>
      <c r="F113" s="251">
        <f>[1]D2!F87</f>
        <v>0</v>
      </c>
      <c r="G113" s="251">
        <f>[1]D2!G87</f>
        <v>0</v>
      </c>
      <c r="H113" s="251">
        <f>[1]D2!H87</f>
        <v>1380</v>
      </c>
      <c r="I113" s="251">
        <f>[1]D2!I87</f>
        <v>1380</v>
      </c>
      <c r="J113" s="251">
        <f>[1]D2!J87</f>
        <v>1380</v>
      </c>
    </row>
    <row r="114" spans="1:10" ht="12.95" customHeight="1">
      <c r="A114" s="249">
        <v>51613</v>
      </c>
      <c r="B114" s="250" t="s">
        <v>180</v>
      </c>
      <c r="C114" s="251">
        <f>[1]D2!C88</f>
        <v>0</v>
      </c>
      <c r="D114" s="251">
        <f>[1]D2!D88</f>
        <v>0</v>
      </c>
      <c r="E114" s="251">
        <f>[1]D2!E88</f>
        <v>0</v>
      </c>
      <c r="F114" s="251">
        <f>[1]D2!F88</f>
        <v>0</v>
      </c>
      <c r="G114" s="251">
        <f>[1]D2!G88</f>
        <v>0</v>
      </c>
      <c r="H114" s="251">
        <f>[1]D2!H88</f>
        <v>2070</v>
      </c>
      <c r="I114" s="251">
        <f>[1]D2!I88</f>
        <v>2070</v>
      </c>
      <c r="J114" s="251">
        <f>[1]D2!J88</f>
        <v>2070</v>
      </c>
    </row>
    <row r="115" spans="1:10" ht="12.95" customHeight="1">
      <c r="A115" s="249">
        <v>51614</v>
      </c>
      <c r="B115" s="250" t="s">
        <v>181</v>
      </c>
      <c r="C115" s="251">
        <f>[1]D2!C89</f>
        <v>0</v>
      </c>
      <c r="D115" s="251">
        <f>[1]D2!D89</f>
        <v>0</v>
      </c>
      <c r="E115" s="251">
        <f>[1]D2!E89</f>
        <v>0</v>
      </c>
      <c r="F115" s="251">
        <f>[1]D2!F89</f>
        <v>0</v>
      </c>
      <c r="G115" s="251">
        <f>[1]D2!G89</f>
        <v>0</v>
      </c>
      <c r="H115" s="251">
        <f>[1]D2!H89</f>
        <v>116685.26</v>
      </c>
      <c r="I115" s="251">
        <f>[1]D2!I89</f>
        <v>116685.26</v>
      </c>
      <c r="J115" s="251">
        <f>[1]D2!J89</f>
        <v>116685.26</v>
      </c>
    </row>
    <row r="116" spans="1:10" ht="12.95" customHeight="1">
      <c r="A116" s="249">
        <v>51615</v>
      </c>
      <c r="B116" s="250" t="s">
        <v>182</v>
      </c>
      <c r="C116" s="251">
        <f>[1]D2!C90</f>
        <v>0</v>
      </c>
      <c r="D116" s="251">
        <f>[1]D2!D90</f>
        <v>0</v>
      </c>
      <c r="E116" s="251">
        <f>[1]D2!E90</f>
        <v>0</v>
      </c>
      <c r="F116" s="251">
        <f>[1]D2!F90</f>
        <v>0</v>
      </c>
      <c r="G116" s="251">
        <f>[1]D2!G90</f>
        <v>0</v>
      </c>
      <c r="H116" s="251">
        <f>[1]D2!H90</f>
        <v>20800</v>
      </c>
      <c r="I116" s="251">
        <f>[1]D2!I90</f>
        <v>20800</v>
      </c>
      <c r="J116" s="251">
        <f>[1]D2!J90</f>
        <v>20800</v>
      </c>
    </row>
    <row r="117" spans="1:10" ht="12.95" customHeight="1">
      <c r="A117" s="249">
        <v>51616</v>
      </c>
      <c r="B117" s="250" t="s">
        <v>183</v>
      </c>
      <c r="C117" s="251">
        <f>[1]D2!C91</f>
        <v>0</v>
      </c>
      <c r="D117" s="251">
        <f>[1]D2!D91</f>
        <v>0</v>
      </c>
      <c r="E117" s="251">
        <f>[1]D2!E91</f>
        <v>0</v>
      </c>
      <c r="F117" s="251">
        <f>[1]D2!F91</f>
        <v>0</v>
      </c>
      <c r="G117" s="251">
        <f>[1]D2!G91</f>
        <v>0</v>
      </c>
      <c r="H117" s="251">
        <f>[1]D2!H91</f>
        <v>0</v>
      </c>
      <c r="I117" s="251">
        <f>[1]D2!I91</f>
        <v>0</v>
      </c>
      <c r="J117" s="251">
        <f>[1]D2!J91</f>
        <v>0</v>
      </c>
    </row>
    <row r="118" spans="1:10" ht="12.95" customHeight="1">
      <c r="A118" s="249">
        <v>51617</v>
      </c>
      <c r="B118" s="250" t="s">
        <v>184</v>
      </c>
      <c r="C118" s="251">
        <f>[1]D2!C92</f>
        <v>0</v>
      </c>
      <c r="D118" s="251">
        <f>[1]D2!D92</f>
        <v>0</v>
      </c>
      <c r="E118" s="251">
        <f>[1]D2!E92</f>
        <v>5417</v>
      </c>
      <c r="F118" s="251">
        <f>[1]D2!F92</f>
        <v>0</v>
      </c>
      <c r="G118" s="251">
        <f>[1]D2!G92</f>
        <v>0</v>
      </c>
      <c r="H118" s="251">
        <f>[1]D2!H92</f>
        <v>0</v>
      </c>
      <c r="I118" s="251">
        <f>[1]D2!I92</f>
        <v>5417</v>
      </c>
      <c r="J118" s="251">
        <f>[1]D2!J92</f>
        <v>5417</v>
      </c>
    </row>
    <row r="119" spans="1:10" ht="12.95" customHeight="1">
      <c r="A119" s="249">
        <v>51624</v>
      </c>
      <c r="B119" s="250" t="s">
        <v>238</v>
      </c>
      <c r="C119" s="251">
        <f>[1]D2!C93</f>
        <v>0</v>
      </c>
      <c r="D119" s="251">
        <f>[1]D2!D93</f>
        <v>0</v>
      </c>
      <c r="E119" s="251">
        <f>[1]D2!E93</f>
        <v>0</v>
      </c>
      <c r="F119" s="251">
        <f>[1]D2!F93</f>
        <v>0</v>
      </c>
      <c r="G119" s="251">
        <f>[1]D2!G93</f>
        <v>0</v>
      </c>
      <c r="H119" s="251">
        <f>[1]D2!H93</f>
        <v>0</v>
      </c>
      <c r="I119" s="251">
        <f>[1]D2!I93</f>
        <v>0</v>
      </c>
      <c r="J119" s="251">
        <f>[1]D2!J93</f>
        <v>0</v>
      </c>
    </row>
    <row r="120" spans="1:10" ht="12.95" customHeight="1">
      <c r="A120" s="249">
        <v>51708</v>
      </c>
      <c r="B120" s="250" t="s">
        <v>240</v>
      </c>
      <c r="C120" s="251">
        <f>[1]D2!C94</f>
        <v>0</v>
      </c>
      <c r="D120" s="251">
        <f>[1]D2!D94</f>
        <v>0</v>
      </c>
      <c r="E120" s="251">
        <f>[1]D2!E94</f>
        <v>0</v>
      </c>
      <c r="F120" s="251">
        <f>[1]D2!F94</f>
        <v>0</v>
      </c>
      <c r="G120" s="251">
        <f>[1]D2!G94</f>
        <v>0</v>
      </c>
      <c r="H120" s="251">
        <f>[1]D2!H94</f>
        <v>0</v>
      </c>
      <c r="I120" s="251">
        <f>[1]D2!I94</f>
        <v>0</v>
      </c>
      <c r="J120" s="251">
        <f>[1]D2!J94</f>
        <v>0</v>
      </c>
    </row>
    <row r="121" spans="1:10" ht="12.95" customHeight="1">
      <c r="A121" s="249">
        <v>51699</v>
      </c>
      <c r="B121" s="250" t="s">
        <v>236</v>
      </c>
      <c r="C121" s="251" t="str">
        <f>[1]D2!C95</f>
        <v>R                  0.00</v>
      </c>
      <c r="D121" s="251">
        <f>[1]D2!D95</f>
        <v>0</v>
      </c>
      <c r="E121" s="251">
        <f>[1]D2!E95</f>
        <v>0</v>
      </c>
      <c r="F121" s="251">
        <f>[1]D2!F95</f>
        <v>0</v>
      </c>
      <c r="G121" s="251">
        <f>[1]D2!G95</f>
        <v>0</v>
      </c>
      <c r="H121" s="251">
        <f>[1]D2!H95</f>
        <v>344387.71</v>
      </c>
      <c r="I121" s="251">
        <f>[1]D2!I95</f>
        <v>344387.71</v>
      </c>
      <c r="J121" s="251">
        <f>[1]D2!J95</f>
        <v>344387.71</v>
      </c>
    </row>
    <row r="122" spans="1:10" ht="12.95" customHeight="1">
      <c r="A122" s="254"/>
      <c r="B122" s="255"/>
      <c r="C122" s="255"/>
      <c r="D122" s="255"/>
      <c r="E122" s="255"/>
      <c r="F122" s="255"/>
      <c r="G122" s="255"/>
      <c r="H122" s="255"/>
      <c r="I122" s="255"/>
      <c r="J122" s="255"/>
    </row>
    <row r="123" spans="1:10" ht="12.95" customHeight="1">
      <c r="A123" s="256"/>
      <c r="B123" s="257" t="s">
        <v>134</v>
      </c>
      <c r="C123" s="325">
        <f>SUM(C69:C121)+[1]D2!C54</f>
        <v>9293005.8000000007</v>
      </c>
      <c r="D123" s="258">
        <f>SUM(D69:D121)+[1]D2!D54</f>
        <v>6641495.8300000001</v>
      </c>
      <c r="E123" s="258">
        <f>SUM(E69:E121)+[1]D2!E54</f>
        <v>20898921.060000002</v>
      </c>
      <c r="F123" s="258">
        <f>SUM(F69:F121)+[1]D2!F54</f>
        <v>3348467</v>
      </c>
      <c r="G123" s="258">
        <f>SUM(G69:G121)+[1]D2!G54</f>
        <v>0</v>
      </c>
      <c r="H123" s="258">
        <f>SUM(H69:H121)+[1]D2!H54</f>
        <v>3672054.15</v>
      </c>
      <c r="I123" s="258">
        <f>SUM(I69:I121)+[1]D2!I54</f>
        <v>43853943.839999996</v>
      </c>
      <c r="J123" s="258">
        <f>SUM(J69:J121)+[1]D2!J54</f>
        <v>59981697.390000001</v>
      </c>
    </row>
    <row r="124" spans="1:10" ht="12.95" customHeight="1" thickBot="1">
      <c r="B124" s="261" t="s">
        <v>228</v>
      </c>
      <c r="C124" s="261" t="s">
        <v>133</v>
      </c>
      <c r="D124" s="261" t="s">
        <v>133</v>
      </c>
      <c r="E124" s="261" t="s">
        <v>133</v>
      </c>
      <c r="F124" s="261" t="s">
        <v>133</v>
      </c>
      <c r="G124" s="234" t="s">
        <v>133</v>
      </c>
      <c r="H124" s="234" t="s">
        <v>133</v>
      </c>
      <c r="I124" s="234" t="s">
        <v>133</v>
      </c>
      <c r="J124" s="234" t="s">
        <v>133</v>
      </c>
    </row>
    <row r="125" spans="1:10" ht="27.75" customHeight="1" thickBot="1">
      <c r="A125" s="262"/>
      <c r="B125" s="263" t="s">
        <v>132</v>
      </c>
      <c r="C125" s="292">
        <f>SUM(C69:C121)</f>
        <v>3528880.68</v>
      </c>
      <c r="D125" s="292">
        <f t="shared" ref="D125" si="3">SUM(D69:D121)</f>
        <v>2564128.7399999998</v>
      </c>
      <c r="E125" s="292">
        <f>SUM(E69:E121)</f>
        <v>5435901.3300000001</v>
      </c>
      <c r="F125" s="292">
        <f>SUM(F69:F121)</f>
        <v>2004810.1700000002</v>
      </c>
      <c r="G125" s="292">
        <f>SUM(G69:G120)</f>
        <v>0</v>
      </c>
      <c r="H125" s="292">
        <f>SUM(H69:H120)</f>
        <v>3327666.44</v>
      </c>
      <c r="I125" s="292">
        <f>SUM(I69:I120)</f>
        <v>16861387.359999996</v>
      </c>
      <c r="J125" s="292">
        <f>SUM(J69:J120)</f>
        <v>22955235.920000006</v>
      </c>
    </row>
    <row r="126" spans="1:10" ht="12.95" customHeight="1">
      <c r="B126" s="326" t="s">
        <v>242</v>
      </c>
      <c r="C126" s="327">
        <f>C123-[1]D2!C98</f>
        <v>0</v>
      </c>
      <c r="D126" s="327">
        <f>D123-[1]D2!D98</f>
        <v>0</v>
      </c>
      <c r="E126" s="327">
        <f>E123-[1]D2!E98</f>
        <v>0</v>
      </c>
      <c r="F126" s="327">
        <f>F123-[1]D2!F98</f>
        <v>0</v>
      </c>
      <c r="G126" s="327">
        <f>G123-[1]D2!G98</f>
        <v>0</v>
      </c>
      <c r="H126" s="327">
        <f>H123-[1]D2!H98</f>
        <v>0</v>
      </c>
      <c r="I126" s="327">
        <f>I123-[1]D2!I98</f>
        <v>0</v>
      </c>
      <c r="J126" s="327">
        <f>J123-[1]D2!J98</f>
        <v>0</v>
      </c>
    </row>
    <row r="127" spans="1:10" ht="24" customHeight="1">
      <c r="I127" s="234" t="s">
        <v>245</v>
      </c>
      <c r="J127" s="333">
        <f>J125</f>
        <v>22955235.920000006</v>
      </c>
    </row>
    <row r="129" spans="9:10" ht="12.95" customHeight="1">
      <c r="I129" s="234" t="s">
        <v>246</v>
      </c>
      <c r="J129" s="336">
        <f>[1]D2!$J$98-[1]D2!$J$95-[1]D2!$J$54</f>
        <v>22955235.920000002</v>
      </c>
    </row>
    <row r="130" spans="9:10" ht="12.95" customHeight="1">
      <c r="I130" s="234" t="s">
        <v>247</v>
      </c>
      <c r="J130" s="327">
        <f>+J127-J129</f>
        <v>0</v>
      </c>
    </row>
  </sheetData>
  <phoneticPr fontId="27" type="noConversion"/>
  <pageMargins left="0.75" right="0.75" top="1" bottom="1" header="0.5" footer="0.5"/>
  <pageSetup paperSize="165" orientation="portrait" horizontalDpi="180" verticalDpi="180" r:id="rId1"/>
  <headerFooter alignWithMargins="0"/>
  <ignoredErrors>
    <ignoredError sqref="A58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BM59"/>
  <sheetViews>
    <sheetView showGridLines="0" zoomScale="70" zoomScaleNormal="70" workbookViewId="0">
      <pane xSplit="4" ySplit="6" topLeftCell="Q49" activePane="bottomRight" state="frozen"/>
      <selection activeCell="BG54" sqref="BG54"/>
      <selection pane="topRight" activeCell="BG54" sqref="BG54"/>
      <selection pane="bottomLeft" activeCell="BG54" sqref="BG54"/>
      <selection pane="bottomRight" activeCell="R53" sqref="R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5" width="17.7109375" style="30" customWidth="1"/>
    <col min="6" max="6" width="19.5703125" style="30" bestFit="1" customWidth="1"/>
    <col min="7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56" width="17.7109375" style="30" customWidth="1"/>
    <col min="57" max="57" width="19.7109375" style="30" bestFit="1" customWidth="1"/>
    <col min="58" max="59" width="17.7109375" style="30" customWidth="1"/>
    <col min="60" max="60" width="19.7109375" style="30" bestFit="1" customWidth="1"/>
    <col min="61" max="61" width="17.7109375" style="30" customWidth="1"/>
    <col min="62" max="62" width="19.5703125" style="30" customWidth="1"/>
    <col min="63" max="63" width="11.28515625" style="30" customWidth="1"/>
    <col min="64" max="64" width="11.42578125" style="30" customWidth="1"/>
    <col min="65" max="65" width="11.28515625" style="30" customWidth="1"/>
    <col min="66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209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30"/>
      <c r="BB3" s="30"/>
      <c r="BC3" s="30"/>
      <c r="BE3" s="32"/>
      <c r="BF3" s="32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392" t="s">
        <v>90</v>
      </c>
      <c r="F5" s="392"/>
      <c r="G5" s="392"/>
      <c r="H5" s="392" t="s">
        <v>91</v>
      </c>
      <c r="I5" s="392"/>
      <c r="J5" s="392"/>
      <c r="K5" s="392" t="s">
        <v>92</v>
      </c>
      <c r="L5" s="392"/>
      <c r="M5" s="393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373" t="s">
        <v>96</v>
      </c>
      <c r="AG5" s="374"/>
      <c r="AH5" s="374"/>
      <c r="AI5" s="375" t="s">
        <v>98</v>
      </c>
      <c r="AJ5" s="374"/>
      <c r="AK5" s="382"/>
      <c r="AL5" s="374" t="s">
        <v>99</v>
      </c>
      <c r="AM5" s="374"/>
      <c r="AN5" s="383"/>
      <c r="AO5" s="368" t="s">
        <v>188</v>
      </c>
      <c r="AP5" s="369"/>
      <c r="AQ5" s="369"/>
      <c r="AR5" s="373" t="s">
        <v>100</v>
      </c>
      <c r="AS5" s="374"/>
      <c r="AT5" s="374"/>
      <c r="AU5" s="375" t="s">
        <v>101</v>
      </c>
      <c r="AV5" s="374"/>
      <c r="AW5" s="374"/>
      <c r="AX5" s="375" t="s">
        <v>102</v>
      </c>
      <c r="AY5" s="374"/>
      <c r="AZ5" s="37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80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3" t="s">
        <v>108</v>
      </c>
      <c r="AD6" s="137" t="s">
        <v>106</v>
      </c>
      <c r="AE6" s="283" t="s">
        <v>107</v>
      </c>
      <c r="AF6" s="269" t="s">
        <v>108</v>
      </c>
      <c r="AG6" s="80" t="s">
        <v>106</v>
      </c>
      <c r="AH6" s="80" t="s">
        <v>219</v>
      </c>
      <c r="AI6" s="80" t="s">
        <v>108</v>
      </c>
      <c r="AJ6" s="80" t="s">
        <v>106</v>
      </c>
      <c r="AK6" s="80" t="s">
        <v>219</v>
      </c>
      <c r="AL6" s="80" t="s">
        <v>108</v>
      </c>
      <c r="AM6" s="80" t="s">
        <v>106</v>
      </c>
      <c r="AN6" s="82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136" t="s">
        <v>106</v>
      </c>
      <c r="AT6" s="221" t="s">
        <v>219</v>
      </c>
      <c r="AU6" s="80" t="s">
        <v>108</v>
      </c>
      <c r="AV6" s="136" t="s">
        <v>106</v>
      </c>
      <c r="AW6" s="221" t="s">
        <v>219</v>
      </c>
      <c r="AX6" s="80" t="s">
        <v>108</v>
      </c>
      <c r="AY6" s="136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+'44 92'!E7+'DDS Fac. BOI'!E7+DDS.Inspection!E7</f>
        <v>47600</v>
      </c>
      <c r="F7" s="46">
        <f>+'44 92'!F7+'DDS Fac. BOI'!F7+DDS.Inspection!F7</f>
        <v>47600</v>
      </c>
      <c r="G7" s="47">
        <f>E7-F7</f>
        <v>0</v>
      </c>
      <c r="H7" s="46">
        <f>+'44 92'!H7+'DDS Fac. BOI'!H7+DDS.Inspection!H7</f>
        <v>47700</v>
      </c>
      <c r="I7" s="46">
        <f>+'44 92'!I7+'DDS Fac. BOI'!I7+DDS.Inspection!I7</f>
        <v>47700</v>
      </c>
      <c r="J7" s="47">
        <f>H7-I7</f>
        <v>0</v>
      </c>
      <c r="K7" s="46">
        <f>+'44 92'!K7+'DDS Fac. BOI'!K7+DDS.Inspection!K7</f>
        <v>47700</v>
      </c>
      <c r="L7" s="46">
        <f>+'44 92'!L7+'DDS Fac. BOI'!L7+DDS.Inspection!L7</f>
        <v>47700</v>
      </c>
      <c r="M7" s="48">
        <f>K7-L7</f>
        <v>0</v>
      </c>
      <c r="N7" s="190">
        <f>+E7+H7+K7</f>
        <v>143000</v>
      </c>
      <c r="O7" s="129">
        <f>+F7+I7+L7</f>
        <v>143000</v>
      </c>
      <c r="P7" s="61">
        <f t="shared" ref="P7:P49" si="13">+N7-O7</f>
        <v>0</v>
      </c>
      <c r="Q7" s="297">
        <f>+'44 92'!Q7+'DDS Fac. BOI'!Q7+DDS.Inspection!Q7</f>
        <v>47600</v>
      </c>
      <c r="R7" s="46">
        <f>+'44 92'!R7+'DDS Fac. BOI'!R7+DDS.Inspection!R7</f>
        <v>47600</v>
      </c>
      <c r="S7" s="47">
        <f>Q7-R7</f>
        <v>0</v>
      </c>
      <c r="T7" s="46">
        <f>+'44 92'!T7+'DDS Fac. BOI'!T7+DDS.Inspection!T7</f>
        <v>47600</v>
      </c>
      <c r="U7" s="46">
        <f>+'44 92'!U7+'DDS Fac. BOI'!U7+DDS.Inspection!U7</f>
        <v>0</v>
      </c>
      <c r="V7" s="47">
        <f>T7-U7</f>
        <v>47600</v>
      </c>
      <c r="W7" s="46">
        <f>+'44 92'!W7+'DDS Fac. BOI'!W7+DDS.Inspection!W7</f>
        <v>47600</v>
      </c>
      <c r="X7" s="46">
        <f>+'44 92'!X7+'DDS Fac. BOI'!X7+DDS.Inspection!X7</f>
        <v>0</v>
      </c>
      <c r="Y7" s="48">
        <f>W7-X7</f>
        <v>47600</v>
      </c>
      <c r="Z7" s="190">
        <f>+Q7+T7+W7</f>
        <v>142800</v>
      </c>
      <c r="AA7" s="200">
        <f>+R7+U7+X7</f>
        <v>47600</v>
      </c>
      <c r="AB7" s="61">
        <f t="shared" ref="AB7:AB49" si="14">+Z7-AA7</f>
        <v>95200</v>
      </c>
      <c r="AC7" s="204">
        <f t="shared" ref="AC7:AC49" si="15">+E7+H7+K7+Q7+T7+W7</f>
        <v>285800</v>
      </c>
      <c r="AD7" s="133">
        <f t="shared" ref="AD7:AD49" si="16">+F7+I7+L7+R7+U7+X7</f>
        <v>190600</v>
      </c>
      <c r="AE7" s="225">
        <f t="shared" ref="AE7:AE49" si="17">+AC7-AD7</f>
        <v>95200</v>
      </c>
      <c r="AF7" s="293">
        <f>+'44 92'!AF7+'DDS Fac. BOI'!AF7+DDS.Inspection!AF7</f>
        <v>47800</v>
      </c>
      <c r="AG7" s="46">
        <f>+'44 92'!AG7+'DDS Fac. BOI'!AG7+DDS.Inspection!AG7</f>
        <v>0</v>
      </c>
      <c r="AH7" s="47">
        <f t="shared" ref="AH7:AH49" si="18">AF7-AG7</f>
        <v>47800</v>
      </c>
      <c r="AI7" s="46">
        <f>+'44 92'!AI7+'DDS Fac. BOI'!AI7+DDS.Inspection!AI7</f>
        <v>47800</v>
      </c>
      <c r="AJ7" s="46">
        <f>+'44 92'!AJ7+'DDS Fac. BOI'!AJ7+DDS.Inspection!AJ7</f>
        <v>0</v>
      </c>
      <c r="AK7" s="47">
        <f t="shared" ref="AK7:AK49" si="19">AI7-AJ7</f>
        <v>47800</v>
      </c>
      <c r="AL7" s="46">
        <f>+'44 92'!AL7+'DDS Fac. BOI'!AL7+DDS.Inspection!AL7</f>
        <v>47800</v>
      </c>
      <c r="AM7" s="46">
        <f>+'44 92'!AM7+'DDS Fac. BOI'!AM7+DDS.Inspection!AM7</f>
        <v>0</v>
      </c>
      <c r="AN7" s="48">
        <f t="shared" ref="AN7:AN49" si="20">AL7-AM7</f>
        <v>47800</v>
      </c>
      <c r="AO7" s="190">
        <f t="shared" ref="AO7:AO49" si="21">+AF7+AI7+AL7</f>
        <v>143400</v>
      </c>
      <c r="AP7" s="129">
        <f t="shared" ref="AP7:AP49" si="22">+AG7+AJ7+AM7</f>
        <v>0</v>
      </c>
      <c r="AQ7" s="222">
        <f t="shared" ref="AQ7:AQ49" si="23">AO7-AP7</f>
        <v>143400</v>
      </c>
      <c r="AR7" s="293">
        <f>+'44 92'!AR7+'DDS Fac. BOI'!AR7+DDS.Inspection!AR7</f>
        <v>48000</v>
      </c>
      <c r="AS7" s="46">
        <f>+'44 92'!AS7+'DDS Fac. BOI'!AS7+DDS.Inspection!AS7</f>
        <v>0</v>
      </c>
      <c r="AT7" s="47">
        <f t="shared" ref="AT7:AT49" si="24">AR7-AS7</f>
        <v>48000</v>
      </c>
      <c r="AU7" s="46">
        <f>+'44 92'!AU7+'DDS Fac. BOI'!AU7+DDS.Inspection!AU7</f>
        <v>48000</v>
      </c>
      <c r="AV7" s="46">
        <f>+'44 92'!AV7+'DDS Fac. BOI'!AV7+DDS.Inspection!AV7</f>
        <v>0</v>
      </c>
      <c r="AW7" s="47">
        <f t="shared" ref="AW7:AW49" si="25">AU7-AV7</f>
        <v>48000</v>
      </c>
      <c r="AX7" s="46">
        <f>+'44 92'!AX7+'DDS Fac. BOI'!AX7+DDS.Inspection!AX7</f>
        <v>47800</v>
      </c>
      <c r="AY7" s="46">
        <f>+'44 92'!AY7+'DDS Fac. BOI'!AY7+DDS.Inspection!AY7</f>
        <v>0</v>
      </c>
      <c r="AZ7" s="50">
        <f t="shared" ref="AZ7:AZ49" si="26">AX7-AY7</f>
        <v>47800</v>
      </c>
      <c r="BA7" s="190">
        <f t="shared" ref="BA7:BA49" si="27">+AR7+AU7+AX7</f>
        <v>143800</v>
      </c>
      <c r="BB7" s="200">
        <f t="shared" ref="BB7:BB49" si="28">+AS7+AV7+AY7</f>
        <v>0</v>
      </c>
      <c r="BC7" s="222">
        <f t="shared" ref="BC7:BC49" si="29">BA7-BB7</f>
        <v>143800</v>
      </c>
      <c r="BD7" s="204">
        <f t="shared" ref="BD7:BD49" si="30">AF7+AI7+AL7+AR7+AU7+AX7</f>
        <v>287200</v>
      </c>
      <c r="BE7" s="217">
        <f t="shared" ref="BE7:BE49" si="31">+AG7+AJ7+AM7+AS7+AV7+AY7</f>
        <v>0</v>
      </c>
      <c r="BF7" s="225">
        <f t="shared" ref="BF7:BF49" si="32">BD7-BE7</f>
        <v>287200</v>
      </c>
      <c r="BG7" s="204">
        <f t="shared" ref="BG7:BG49" si="33">+AC7+BD7</f>
        <v>573000</v>
      </c>
      <c r="BH7" s="133">
        <f t="shared" ref="BH7:BH49" si="34">+AD7+BE7</f>
        <v>190600</v>
      </c>
      <c r="BI7" s="225">
        <f t="shared" ref="BI7:BI49" si="35">BG7-BH7</f>
        <v>382400</v>
      </c>
      <c r="BJ7" s="289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+'44 92'!E8+'DDS Fac. BOI'!E8+DDS.Inspection!E8</f>
        <v>2611550</v>
      </c>
      <c r="F8" s="46">
        <f>+'44 92'!F8+'DDS Fac. BOI'!F8+DDS.Inspection!F8</f>
        <v>1447052.97</v>
      </c>
      <c r="G8" s="47">
        <f t="shared" ref="G8:G52" si="36">E8-F8</f>
        <v>1164497.03</v>
      </c>
      <c r="H8" s="46">
        <f>+'44 92'!H8+'DDS Fac. BOI'!H8+DDS.Inspection!H8</f>
        <v>2519400</v>
      </c>
      <c r="I8" s="46">
        <f>+'44 92'!I8+'DDS Fac. BOI'!I8+DDS.Inspection!I8</f>
        <v>3238990.4899999993</v>
      </c>
      <c r="J8" s="47">
        <f t="shared" ref="J8:J52" si="37">H8-I8</f>
        <v>-719590.48999999929</v>
      </c>
      <c r="K8" s="46">
        <f>+'44 92'!K8+'DDS Fac. BOI'!K8+DDS.Inspection!K8</f>
        <v>2661900</v>
      </c>
      <c r="L8" s="46">
        <f>+'44 92'!L8+'DDS Fac. BOI'!L8+DDS.Inspection!L8</f>
        <v>2221695.1100000003</v>
      </c>
      <c r="M8" s="48">
        <f t="shared" ref="M8:M52" si="38">K8-L8</f>
        <v>440204.88999999966</v>
      </c>
      <c r="N8" s="190">
        <f t="shared" ref="N8:N49" si="39">+E8+H8+K8</f>
        <v>7792850</v>
      </c>
      <c r="O8" s="129">
        <f t="shared" ref="O8:O49" si="40">+F8+I8+L8</f>
        <v>6907738.5699999994</v>
      </c>
      <c r="P8" s="61">
        <f t="shared" si="13"/>
        <v>885111.43000000063</v>
      </c>
      <c r="Q8" s="297">
        <f>+'44 92'!Q8+'DDS Fac. BOI'!Q8+DDS.Inspection!Q8</f>
        <v>2565000</v>
      </c>
      <c r="R8" s="46">
        <f>+'44 92'!R8+'DDS Fac. BOI'!R8+DDS.Inspection!R8</f>
        <v>1563959.0799999996</v>
      </c>
      <c r="S8" s="47">
        <f t="shared" ref="S8:S52" si="41">Q8-R8</f>
        <v>1001040.9200000004</v>
      </c>
      <c r="T8" s="46">
        <f>+'44 92'!T8+'DDS Fac. BOI'!T8+DDS.Inspection!T8</f>
        <v>2566900</v>
      </c>
      <c r="U8" s="46">
        <f>+'44 92'!U8+'DDS Fac. BOI'!U8+DDS.Inspection!U8</f>
        <v>0</v>
      </c>
      <c r="V8" s="47">
        <f t="shared" ref="V8:V52" si="42">T8-U8</f>
        <v>2566900</v>
      </c>
      <c r="W8" s="46">
        <f>+'44 92'!W8+'DDS Fac. BOI'!W8+DDS.Inspection!W8</f>
        <v>2527000</v>
      </c>
      <c r="X8" s="46">
        <f>+'44 92'!X8+'DDS Fac. BOI'!X8+DDS.Inspection!X8</f>
        <v>0</v>
      </c>
      <c r="Y8" s="48">
        <f t="shared" ref="Y8:Y52" si="43">W8-X8</f>
        <v>2527000</v>
      </c>
      <c r="Z8" s="190">
        <f t="shared" ref="Z8:Z49" si="44">+Q8+T8+W8</f>
        <v>7658900</v>
      </c>
      <c r="AA8" s="200">
        <f t="shared" ref="AA8:AA49" si="45">+R8+U8+X8</f>
        <v>1563959.0799999996</v>
      </c>
      <c r="AB8" s="61">
        <f t="shared" si="14"/>
        <v>6094940.9199999999</v>
      </c>
      <c r="AC8" s="204">
        <f t="shared" si="15"/>
        <v>15451750</v>
      </c>
      <c r="AD8" s="133">
        <f t="shared" si="16"/>
        <v>8471697.6499999985</v>
      </c>
      <c r="AE8" s="225">
        <f t="shared" si="17"/>
        <v>6980052.3500000015</v>
      </c>
      <c r="AF8" s="293">
        <f>+'44 92'!AF8+'DDS Fac. BOI'!AF8+DDS.Inspection!AF8</f>
        <v>2532700</v>
      </c>
      <c r="AG8" s="46">
        <f>+'44 92'!AG8+'DDS Fac. BOI'!AG8+DDS.Inspection!AG8</f>
        <v>0</v>
      </c>
      <c r="AH8" s="47">
        <f t="shared" si="18"/>
        <v>2532700</v>
      </c>
      <c r="AI8" s="46">
        <f>+'44 92'!AI8+'DDS Fac. BOI'!AI8+DDS.Inspection!AI8</f>
        <v>2533650</v>
      </c>
      <c r="AJ8" s="46">
        <f>+'44 92'!AJ8+'DDS Fac. BOI'!AJ8+DDS.Inspection!AJ8</f>
        <v>0</v>
      </c>
      <c r="AK8" s="47">
        <f t="shared" si="19"/>
        <v>2533650</v>
      </c>
      <c r="AL8" s="46">
        <f>+'44 92'!AL8+'DDS Fac. BOI'!AL8+DDS.Inspection!AL8</f>
        <v>2440550</v>
      </c>
      <c r="AM8" s="46">
        <f>+'44 92'!AM8+'DDS Fac. BOI'!AM8+DDS.Inspection!AM8</f>
        <v>0</v>
      </c>
      <c r="AN8" s="48">
        <f t="shared" si="20"/>
        <v>2440550</v>
      </c>
      <c r="AO8" s="190">
        <f t="shared" si="21"/>
        <v>7506900</v>
      </c>
      <c r="AP8" s="129">
        <f t="shared" si="22"/>
        <v>0</v>
      </c>
      <c r="AQ8" s="222">
        <f t="shared" si="23"/>
        <v>7506900</v>
      </c>
      <c r="AR8" s="293">
        <f>+'44 92'!AR8+'DDS Fac. BOI'!AR8+DDS.Inspection!AR8</f>
        <v>2548850</v>
      </c>
      <c r="AS8" s="46">
        <f>+'44 92'!AS8+'DDS Fac. BOI'!AS8+DDS.Inspection!AS8</f>
        <v>0</v>
      </c>
      <c r="AT8" s="47">
        <f t="shared" si="24"/>
        <v>2548850</v>
      </c>
      <c r="AU8" s="46">
        <f>+'44 92'!AU8+'DDS Fac. BOI'!AU8+DDS.Inspection!AU8</f>
        <v>2539350</v>
      </c>
      <c r="AV8" s="46">
        <f>+'44 92'!AV8+'DDS Fac. BOI'!AV8+DDS.Inspection!AV8</f>
        <v>0</v>
      </c>
      <c r="AW8" s="47">
        <f t="shared" si="25"/>
        <v>2539350</v>
      </c>
      <c r="AX8" s="46">
        <f>+'44 92'!AX8+'DDS Fac. BOI'!AX8+DDS.Inspection!AX8</f>
        <v>2497550</v>
      </c>
      <c r="AY8" s="46">
        <f>+'44 92'!AY8+'DDS Fac. BOI'!AY8+DDS.Inspection!AY8</f>
        <v>0</v>
      </c>
      <c r="AZ8" s="50">
        <f t="shared" si="26"/>
        <v>2497550</v>
      </c>
      <c r="BA8" s="190">
        <f t="shared" si="27"/>
        <v>7585750</v>
      </c>
      <c r="BB8" s="200">
        <f t="shared" si="28"/>
        <v>0</v>
      </c>
      <c r="BC8" s="222">
        <f t="shared" si="29"/>
        <v>7585750</v>
      </c>
      <c r="BD8" s="204">
        <f t="shared" si="30"/>
        <v>15092650</v>
      </c>
      <c r="BE8" s="217">
        <f t="shared" si="31"/>
        <v>0</v>
      </c>
      <c r="BF8" s="225">
        <f t="shared" si="32"/>
        <v>15092650</v>
      </c>
      <c r="BG8" s="204">
        <f t="shared" si="33"/>
        <v>30544400</v>
      </c>
      <c r="BH8" s="133">
        <f t="shared" si="34"/>
        <v>8471697.6499999985</v>
      </c>
      <c r="BI8" s="225">
        <f t="shared" si="35"/>
        <v>22072702.350000001</v>
      </c>
      <c r="BJ8" s="289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+'44 92'!E9+'DDS Fac. BOI'!E9+DDS.Inspection!E9</f>
        <v>1596295</v>
      </c>
      <c r="F9" s="46">
        <f>+'44 92'!F9+'DDS Fac. BOI'!F9+DDS.Inspection!F9</f>
        <v>1578195</v>
      </c>
      <c r="G9" s="47">
        <f t="shared" si="36"/>
        <v>18100</v>
      </c>
      <c r="H9" s="46">
        <f>+'44 92'!H9+'DDS Fac. BOI'!H9+DDS.Inspection!H9</f>
        <v>160000</v>
      </c>
      <c r="I9" s="46">
        <f>+'44 92'!I9+'DDS Fac. BOI'!I9+DDS.Inspection!I9</f>
        <v>136513</v>
      </c>
      <c r="J9" s="47">
        <f t="shared" si="37"/>
        <v>23487</v>
      </c>
      <c r="K9" s="46">
        <f>+'44 92'!K9+'DDS Fac. BOI'!K9+DDS.Inspection!K9</f>
        <v>160000</v>
      </c>
      <c r="L9" s="46">
        <f>+'44 92'!L9+'DDS Fac. BOI'!L9+DDS.Inspection!L9</f>
        <v>121907</v>
      </c>
      <c r="M9" s="48">
        <f t="shared" si="38"/>
        <v>38093</v>
      </c>
      <c r="N9" s="190">
        <f t="shared" si="39"/>
        <v>1916295</v>
      </c>
      <c r="O9" s="129">
        <f t="shared" si="40"/>
        <v>1836615</v>
      </c>
      <c r="P9" s="61">
        <f t="shared" si="13"/>
        <v>79680</v>
      </c>
      <c r="Q9" s="297">
        <f>+'44 92'!Q9+'DDS Fac. BOI'!Q9+DDS.Inspection!Q9</f>
        <v>160000</v>
      </c>
      <c r="R9" s="46">
        <f>+'44 92'!R9+'DDS Fac. BOI'!R9+DDS.Inspection!R9</f>
        <v>28026</v>
      </c>
      <c r="S9" s="47">
        <f t="shared" si="41"/>
        <v>131974</v>
      </c>
      <c r="T9" s="46">
        <f>+'44 92'!T9+'DDS Fac. BOI'!T9+DDS.Inspection!T9</f>
        <v>160000</v>
      </c>
      <c r="U9" s="46">
        <f>+'44 92'!U9+'DDS Fac. BOI'!U9+DDS.Inspection!U9</f>
        <v>0</v>
      </c>
      <c r="V9" s="47">
        <f t="shared" si="42"/>
        <v>160000</v>
      </c>
      <c r="W9" s="46">
        <f>+'44 92'!W9+'DDS Fac. BOI'!W9+DDS.Inspection!W9</f>
        <v>160000</v>
      </c>
      <c r="X9" s="46">
        <f>+'44 92'!X9+'DDS Fac. BOI'!X9+DDS.Inspection!X9</f>
        <v>0</v>
      </c>
      <c r="Y9" s="48">
        <f t="shared" si="43"/>
        <v>160000</v>
      </c>
      <c r="Z9" s="190">
        <f t="shared" si="44"/>
        <v>480000</v>
      </c>
      <c r="AA9" s="200">
        <f t="shared" si="45"/>
        <v>28026</v>
      </c>
      <c r="AB9" s="61">
        <f t="shared" si="14"/>
        <v>451974</v>
      </c>
      <c r="AC9" s="204">
        <f t="shared" si="15"/>
        <v>2396295</v>
      </c>
      <c r="AD9" s="133">
        <f t="shared" si="16"/>
        <v>1864641</v>
      </c>
      <c r="AE9" s="225">
        <f t="shared" si="17"/>
        <v>531654</v>
      </c>
      <c r="AF9" s="293">
        <f>+'44 92'!AF9+'DDS Fac. BOI'!AF9+DDS.Inspection!AF9</f>
        <v>160000</v>
      </c>
      <c r="AG9" s="46">
        <f>+'44 92'!AG9+'DDS Fac. BOI'!AG9+DDS.Inspection!AG9</f>
        <v>0</v>
      </c>
      <c r="AH9" s="47">
        <f t="shared" si="18"/>
        <v>160000</v>
      </c>
      <c r="AI9" s="46">
        <f>+'44 92'!AI9+'DDS Fac. BOI'!AI9+DDS.Inspection!AI9</f>
        <v>160000</v>
      </c>
      <c r="AJ9" s="46">
        <f>+'44 92'!AJ9+'DDS Fac. BOI'!AJ9+DDS.Inspection!AJ9</f>
        <v>0</v>
      </c>
      <c r="AK9" s="47">
        <f t="shared" si="19"/>
        <v>160000</v>
      </c>
      <c r="AL9" s="46">
        <f>+'44 92'!AL9+'DDS Fac. BOI'!AL9+DDS.Inspection!AL9</f>
        <v>160000</v>
      </c>
      <c r="AM9" s="46">
        <f>+'44 92'!AM9+'DDS Fac. BOI'!AM9+DDS.Inspection!AM9</f>
        <v>0</v>
      </c>
      <c r="AN9" s="48">
        <f t="shared" si="20"/>
        <v>160000</v>
      </c>
      <c r="AO9" s="190">
        <f t="shared" si="21"/>
        <v>480000</v>
      </c>
      <c r="AP9" s="129">
        <f t="shared" si="22"/>
        <v>0</v>
      </c>
      <c r="AQ9" s="222">
        <f t="shared" si="23"/>
        <v>480000</v>
      </c>
      <c r="AR9" s="293">
        <f>+'44 92'!AR9+'DDS Fac. BOI'!AR9+DDS.Inspection!AR9</f>
        <v>160000</v>
      </c>
      <c r="AS9" s="46">
        <f>+'44 92'!AS9+'DDS Fac. BOI'!AS9+DDS.Inspection!AS9</f>
        <v>0</v>
      </c>
      <c r="AT9" s="47">
        <f t="shared" si="24"/>
        <v>160000</v>
      </c>
      <c r="AU9" s="46">
        <f>+'44 92'!AU9+'DDS Fac. BOI'!AU9+DDS.Inspection!AU9</f>
        <v>160000</v>
      </c>
      <c r="AV9" s="46">
        <f>+'44 92'!AV9+'DDS Fac. BOI'!AV9+DDS.Inspection!AV9</f>
        <v>0</v>
      </c>
      <c r="AW9" s="47">
        <f t="shared" si="25"/>
        <v>160000</v>
      </c>
      <c r="AX9" s="46">
        <f>+'44 92'!AX9+'DDS Fac. BOI'!AX9+DDS.Inspection!AX9</f>
        <v>160000</v>
      </c>
      <c r="AY9" s="46">
        <f>+'44 92'!AY9+'DDS Fac. BOI'!AY9+DDS.Inspection!AY9</f>
        <v>0</v>
      </c>
      <c r="AZ9" s="50">
        <f t="shared" si="26"/>
        <v>160000</v>
      </c>
      <c r="BA9" s="190">
        <f t="shared" si="27"/>
        <v>480000</v>
      </c>
      <c r="BB9" s="200">
        <f t="shared" si="28"/>
        <v>0</v>
      </c>
      <c r="BC9" s="222">
        <f t="shared" si="29"/>
        <v>480000</v>
      </c>
      <c r="BD9" s="204">
        <f t="shared" si="30"/>
        <v>960000</v>
      </c>
      <c r="BE9" s="217">
        <f t="shared" si="31"/>
        <v>0</v>
      </c>
      <c r="BF9" s="225">
        <f t="shared" si="32"/>
        <v>960000</v>
      </c>
      <c r="BG9" s="204">
        <f t="shared" si="33"/>
        <v>3356295</v>
      </c>
      <c r="BH9" s="133">
        <f t="shared" si="34"/>
        <v>1864641</v>
      </c>
      <c r="BI9" s="225">
        <f t="shared" si="35"/>
        <v>1491654</v>
      </c>
      <c r="BJ9" s="289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+'44 92'!E10+'DDS Fac. BOI'!E10+DDS.Inspection!E10</f>
        <v>397940</v>
      </c>
      <c r="F10" s="46">
        <f>+'44 92'!F10+'DDS Fac. BOI'!F10+DDS.Inspection!F10</f>
        <v>262735.35999999999</v>
      </c>
      <c r="G10" s="47">
        <f t="shared" si="36"/>
        <v>135204.64000000001</v>
      </c>
      <c r="H10" s="46">
        <f>+'44 92'!H10+'DDS Fac. BOI'!H10+DDS.Inspection!H10</f>
        <v>2196620</v>
      </c>
      <c r="I10" s="46">
        <f>+'44 92'!I10+'DDS Fac. BOI'!I10+DDS.Inspection!I10</f>
        <v>666383.65</v>
      </c>
      <c r="J10" s="47">
        <f t="shared" si="37"/>
        <v>1530236.35</v>
      </c>
      <c r="K10" s="46">
        <f>+'44 92'!K10+'DDS Fac. BOI'!K10+DDS.Inspection!K10</f>
        <v>2267220</v>
      </c>
      <c r="L10" s="46">
        <f>+'44 92'!L10+'DDS Fac. BOI'!L10+DDS.Inspection!L10</f>
        <v>1417424.6800000002</v>
      </c>
      <c r="M10" s="48">
        <f t="shared" si="38"/>
        <v>849795.31999999983</v>
      </c>
      <c r="N10" s="190">
        <f t="shared" si="39"/>
        <v>4861780</v>
      </c>
      <c r="O10" s="129">
        <f t="shared" si="40"/>
        <v>2346543.6900000004</v>
      </c>
      <c r="P10" s="61">
        <f t="shared" si="13"/>
        <v>2515236.3099999996</v>
      </c>
      <c r="Q10" s="297">
        <f>+'44 92'!Q10+'DDS Fac. BOI'!Q10+DDS.Inspection!Q10</f>
        <v>383500</v>
      </c>
      <c r="R10" s="46">
        <f>+'44 92'!R10+'DDS Fac. BOI'!R10+DDS.Inspection!R10</f>
        <v>453711.47000000003</v>
      </c>
      <c r="S10" s="47">
        <f t="shared" si="41"/>
        <v>-70211.47000000003</v>
      </c>
      <c r="T10" s="46">
        <f>+'44 92'!T10+'DDS Fac. BOI'!T10+DDS.Inspection!T10</f>
        <v>345180</v>
      </c>
      <c r="U10" s="46">
        <f>+'44 92'!U10+'DDS Fac. BOI'!U10+DDS.Inspection!U10</f>
        <v>0</v>
      </c>
      <c r="V10" s="47">
        <f t="shared" si="42"/>
        <v>345180</v>
      </c>
      <c r="W10" s="46">
        <f>+'44 92'!W10+'DDS Fac. BOI'!W10+DDS.Inspection!W10</f>
        <v>561340</v>
      </c>
      <c r="X10" s="46">
        <f>+'44 92'!X10+'DDS Fac. BOI'!X10+DDS.Inspection!X10</f>
        <v>0</v>
      </c>
      <c r="Y10" s="48">
        <f t="shared" si="43"/>
        <v>561340</v>
      </c>
      <c r="Z10" s="190">
        <f t="shared" si="44"/>
        <v>1290020</v>
      </c>
      <c r="AA10" s="200">
        <f t="shared" si="45"/>
        <v>453711.47000000003</v>
      </c>
      <c r="AB10" s="61">
        <f t="shared" si="14"/>
        <v>836308.53</v>
      </c>
      <c r="AC10" s="204">
        <f t="shared" si="15"/>
        <v>6151800</v>
      </c>
      <c r="AD10" s="133">
        <f t="shared" si="16"/>
        <v>2800255.1600000006</v>
      </c>
      <c r="AE10" s="225">
        <f t="shared" si="17"/>
        <v>3351544.8399999994</v>
      </c>
      <c r="AF10" s="293">
        <f>+'44 92'!AF10+'DDS Fac. BOI'!AF10+DDS.Inspection!AF10</f>
        <v>1185940</v>
      </c>
      <c r="AG10" s="46">
        <f>+'44 92'!AG10+'DDS Fac. BOI'!AG10+DDS.Inspection!AG10</f>
        <v>0</v>
      </c>
      <c r="AH10" s="47">
        <f t="shared" si="18"/>
        <v>1185940</v>
      </c>
      <c r="AI10" s="46">
        <f>+'44 92'!AI10+'DDS Fac. BOI'!AI10+DDS.Inspection!AI10</f>
        <v>350380</v>
      </c>
      <c r="AJ10" s="46">
        <f>+'44 92'!AJ10+'DDS Fac. BOI'!AJ10+DDS.Inspection!AJ10</f>
        <v>0</v>
      </c>
      <c r="AK10" s="47">
        <f t="shared" si="19"/>
        <v>350380</v>
      </c>
      <c r="AL10" s="46">
        <f>+'44 92'!AL10+'DDS Fac. BOI'!AL10+DDS.Inspection!AL10</f>
        <v>328020</v>
      </c>
      <c r="AM10" s="46">
        <f>+'44 92'!AM10+'DDS Fac. BOI'!AM10+DDS.Inspection!AM10</f>
        <v>0</v>
      </c>
      <c r="AN10" s="48">
        <f t="shared" si="20"/>
        <v>328020</v>
      </c>
      <c r="AO10" s="190">
        <f t="shared" si="21"/>
        <v>1864340</v>
      </c>
      <c r="AP10" s="129">
        <f t="shared" si="22"/>
        <v>0</v>
      </c>
      <c r="AQ10" s="222">
        <f t="shared" si="23"/>
        <v>1864340</v>
      </c>
      <c r="AR10" s="293">
        <f>+'44 92'!AR10+'DDS Fac. BOI'!AR10+DDS.Inspection!AR10</f>
        <v>373780</v>
      </c>
      <c r="AS10" s="46">
        <f>+'44 92'!AS10+'DDS Fac. BOI'!AS10+DDS.Inspection!AS10</f>
        <v>0</v>
      </c>
      <c r="AT10" s="47">
        <f t="shared" si="24"/>
        <v>373780</v>
      </c>
      <c r="AU10" s="46">
        <f>+'44 92'!AU10+'DDS Fac. BOI'!AU10+DDS.Inspection!AU10</f>
        <v>328020</v>
      </c>
      <c r="AV10" s="46">
        <f>+'44 92'!AV10+'DDS Fac. BOI'!AV10+DDS.Inspection!AV10</f>
        <v>0</v>
      </c>
      <c r="AW10" s="47">
        <f t="shared" si="25"/>
        <v>328020</v>
      </c>
      <c r="AX10" s="46">
        <f>+'44 92'!AX10+'DDS Fac. BOI'!AX10+DDS.Inspection!AX10</f>
        <v>2919280</v>
      </c>
      <c r="AY10" s="46">
        <f>+'44 92'!AY10+'DDS Fac. BOI'!AY10+DDS.Inspection!AY10</f>
        <v>0</v>
      </c>
      <c r="AZ10" s="50">
        <f t="shared" si="26"/>
        <v>2919280</v>
      </c>
      <c r="BA10" s="190">
        <f t="shared" si="27"/>
        <v>3621080</v>
      </c>
      <c r="BB10" s="200">
        <f t="shared" si="28"/>
        <v>0</v>
      </c>
      <c r="BC10" s="222">
        <f t="shared" si="29"/>
        <v>3621080</v>
      </c>
      <c r="BD10" s="204">
        <f t="shared" si="30"/>
        <v>5485420</v>
      </c>
      <c r="BE10" s="217">
        <f t="shared" si="31"/>
        <v>0</v>
      </c>
      <c r="BF10" s="225">
        <f t="shared" si="32"/>
        <v>5485420</v>
      </c>
      <c r="BG10" s="204">
        <f t="shared" si="33"/>
        <v>11637220</v>
      </c>
      <c r="BH10" s="133">
        <f t="shared" si="34"/>
        <v>2800255.1600000006</v>
      </c>
      <c r="BI10" s="225">
        <f t="shared" si="35"/>
        <v>8836964.8399999999</v>
      </c>
      <c r="BJ10" s="289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+'44 92'!E11+'DDS Fac. BOI'!E11+DDS.Inspection!E11</f>
        <v>0</v>
      </c>
      <c r="F11" s="46">
        <f>+'44 92'!F11+'DDS Fac. BOI'!F11+DDS.Inspection!F11</f>
        <v>144608</v>
      </c>
      <c r="G11" s="47">
        <f t="shared" si="36"/>
        <v>-144608</v>
      </c>
      <c r="H11" s="46">
        <f>+'44 92'!H11+'DDS Fac. BOI'!H11+DDS.Inspection!H11</f>
        <v>1362000</v>
      </c>
      <c r="I11" s="46">
        <f>+'44 92'!I11+'DDS Fac. BOI'!I11+DDS.Inspection!I11</f>
        <v>293260.16000000003</v>
      </c>
      <c r="J11" s="47">
        <f t="shared" si="37"/>
        <v>1068739.8399999999</v>
      </c>
      <c r="K11" s="46">
        <f>+'44 92'!K11+'DDS Fac. BOI'!K11+DDS.Inspection!K11</f>
        <v>958000.00000000012</v>
      </c>
      <c r="L11" s="46">
        <f>+'44 92'!L11+'DDS Fac. BOI'!L11+DDS.Inspection!L11</f>
        <v>0</v>
      </c>
      <c r="M11" s="48">
        <f t="shared" si="38"/>
        <v>958000.00000000012</v>
      </c>
      <c r="N11" s="190">
        <f t="shared" si="39"/>
        <v>2320000</v>
      </c>
      <c r="O11" s="129">
        <f t="shared" si="40"/>
        <v>437868.16000000003</v>
      </c>
      <c r="P11" s="61">
        <f t="shared" si="13"/>
        <v>1882131.8399999999</v>
      </c>
      <c r="Q11" s="297">
        <f>+'44 92'!Q11+'DDS Fac. BOI'!Q11+DDS.Inspection!Q11</f>
        <v>758000</v>
      </c>
      <c r="R11" s="46">
        <f>+'44 92'!R11+'DDS Fac. BOI'!R11+DDS.Inspection!R11</f>
        <v>0</v>
      </c>
      <c r="S11" s="47">
        <f t="shared" si="41"/>
        <v>758000</v>
      </c>
      <c r="T11" s="46">
        <f>+'44 92'!T11+'DDS Fac. BOI'!T11+DDS.Inspection!T11</f>
        <v>0</v>
      </c>
      <c r="U11" s="46">
        <f>+'44 92'!U11+'DDS Fac. BOI'!U11+DDS.Inspection!U11</f>
        <v>0</v>
      </c>
      <c r="V11" s="47">
        <f t="shared" si="42"/>
        <v>0</v>
      </c>
      <c r="W11" s="46">
        <f>+'44 92'!W11+'DDS Fac. BOI'!W11+DDS.Inspection!W11</f>
        <v>0</v>
      </c>
      <c r="X11" s="46">
        <f>+'44 92'!X11+'DDS Fac. BOI'!X11+DDS.Inspection!X11</f>
        <v>0</v>
      </c>
      <c r="Y11" s="48">
        <f t="shared" si="43"/>
        <v>0</v>
      </c>
      <c r="Z11" s="190">
        <f t="shared" si="44"/>
        <v>758000</v>
      </c>
      <c r="AA11" s="200">
        <f t="shared" si="45"/>
        <v>0</v>
      </c>
      <c r="AB11" s="61">
        <f t="shared" si="14"/>
        <v>758000</v>
      </c>
      <c r="AC11" s="204">
        <f t="shared" si="15"/>
        <v>3078000</v>
      </c>
      <c r="AD11" s="133">
        <f t="shared" si="16"/>
        <v>437868.16000000003</v>
      </c>
      <c r="AE11" s="225">
        <f t="shared" si="17"/>
        <v>2640131.84</v>
      </c>
      <c r="AF11" s="293">
        <f>+'44 92'!AF11+'DDS Fac. BOI'!AF11+DDS.Inspection!AF11</f>
        <v>888000</v>
      </c>
      <c r="AG11" s="46">
        <f>+'44 92'!AG11+'DDS Fac. BOI'!AG11+DDS.Inspection!AG11</f>
        <v>0</v>
      </c>
      <c r="AH11" s="47">
        <f t="shared" si="18"/>
        <v>888000</v>
      </c>
      <c r="AI11" s="46">
        <f>+'44 92'!AI11+'DDS Fac. BOI'!AI11+DDS.Inspection!AI11</f>
        <v>0</v>
      </c>
      <c r="AJ11" s="46">
        <f>+'44 92'!AJ11+'DDS Fac. BOI'!AJ11+DDS.Inspection!AJ11</f>
        <v>0</v>
      </c>
      <c r="AK11" s="47">
        <f t="shared" si="19"/>
        <v>0</v>
      </c>
      <c r="AL11" s="46">
        <f>+'44 92'!AL11+'DDS Fac. BOI'!AL11+DDS.Inspection!AL11</f>
        <v>1136000</v>
      </c>
      <c r="AM11" s="46">
        <f>+'44 92'!AM11+'DDS Fac. BOI'!AM11+DDS.Inspection!AM11</f>
        <v>0</v>
      </c>
      <c r="AN11" s="48">
        <f t="shared" si="20"/>
        <v>1136000</v>
      </c>
      <c r="AO11" s="190">
        <f t="shared" si="21"/>
        <v>2024000</v>
      </c>
      <c r="AP11" s="129">
        <f t="shared" si="22"/>
        <v>0</v>
      </c>
      <c r="AQ11" s="222">
        <f t="shared" si="23"/>
        <v>2024000</v>
      </c>
      <c r="AR11" s="293">
        <f>+'44 92'!AR11+'DDS Fac. BOI'!AR11+DDS.Inspection!AR11</f>
        <v>100000</v>
      </c>
      <c r="AS11" s="46">
        <f>+'44 92'!AS11+'DDS Fac. BOI'!AS11+DDS.Inspection!AS11</f>
        <v>0</v>
      </c>
      <c r="AT11" s="47">
        <f t="shared" si="24"/>
        <v>100000</v>
      </c>
      <c r="AU11" s="46">
        <f>+'44 92'!AU11+'DDS Fac. BOI'!AU11+DDS.Inspection!AU11</f>
        <v>952000</v>
      </c>
      <c r="AV11" s="46">
        <f>+'44 92'!AV11+'DDS Fac. BOI'!AV11+DDS.Inspection!AV11</f>
        <v>0</v>
      </c>
      <c r="AW11" s="47">
        <f t="shared" si="25"/>
        <v>952000</v>
      </c>
      <c r="AX11" s="46">
        <f>+'44 92'!AX11+'DDS Fac. BOI'!AX11+DDS.Inspection!AX11</f>
        <v>738000</v>
      </c>
      <c r="AY11" s="46">
        <f>+'44 92'!AY11+'DDS Fac. BOI'!AY11+DDS.Inspection!AY11</f>
        <v>0</v>
      </c>
      <c r="AZ11" s="50">
        <f t="shared" si="26"/>
        <v>738000</v>
      </c>
      <c r="BA11" s="190">
        <f t="shared" si="27"/>
        <v>1790000</v>
      </c>
      <c r="BB11" s="200">
        <f t="shared" si="28"/>
        <v>0</v>
      </c>
      <c r="BC11" s="222">
        <f t="shared" si="29"/>
        <v>1790000</v>
      </c>
      <c r="BD11" s="204">
        <f t="shared" si="30"/>
        <v>3814000</v>
      </c>
      <c r="BE11" s="217">
        <f t="shared" si="31"/>
        <v>0</v>
      </c>
      <c r="BF11" s="225">
        <f t="shared" si="32"/>
        <v>3814000</v>
      </c>
      <c r="BG11" s="204">
        <f t="shared" si="33"/>
        <v>6892000</v>
      </c>
      <c r="BH11" s="133">
        <f t="shared" si="34"/>
        <v>437868.16000000003</v>
      </c>
      <c r="BI11" s="225">
        <f t="shared" si="35"/>
        <v>6454131.8399999999</v>
      </c>
      <c r="BJ11" s="289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+'44 92'!E12+'DDS Fac. BOI'!E12+DDS.Inspection!E12</f>
        <v>314148</v>
      </c>
      <c r="F12" s="46">
        <f>+'44 92'!F12+'DDS Fac. BOI'!F12+DDS.Inspection!F12</f>
        <v>314148</v>
      </c>
      <c r="G12" s="47">
        <f t="shared" si="36"/>
        <v>0</v>
      </c>
      <c r="H12" s="46">
        <f>+'44 92'!H12+'DDS Fac. BOI'!H12+DDS.Inspection!H12</f>
        <v>293879</v>
      </c>
      <c r="I12" s="46">
        <f>+'44 92'!I12+'DDS Fac. BOI'!I12+DDS.Inspection!I12</f>
        <v>293878.99999999994</v>
      </c>
      <c r="J12" s="47">
        <f t="shared" si="37"/>
        <v>0</v>
      </c>
      <c r="K12" s="46">
        <f>+'44 92'!K12+'DDS Fac. BOI'!K12+DDS.Inspection!K12</f>
        <v>314148</v>
      </c>
      <c r="L12" s="46">
        <f>+'44 92'!L12+'DDS Fac. BOI'!L12+DDS.Inspection!L12</f>
        <v>243220.79000000004</v>
      </c>
      <c r="M12" s="48">
        <f t="shared" si="38"/>
        <v>70927.209999999963</v>
      </c>
      <c r="N12" s="190">
        <f t="shared" si="39"/>
        <v>922175</v>
      </c>
      <c r="O12" s="129">
        <f t="shared" si="40"/>
        <v>851247.79</v>
      </c>
      <c r="P12" s="61">
        <f t="shared" si="13"/>
        <v>70927.209999999963</v>
      </c>
      <c r="Q12" s="297">
        <f>+'44 92'!Q12+'DDS Fac. BOI'!Q12+DDS.Inspection!Q12</f>
        <v>307391</v>
      </c>
      <c r="R12" s="46">
        <f>+'44 92'!R12+'DDS Fac. BOI'!R12+DDS.Inspection!R12</f>
        <v>307391</v>
      </c>
      <c r="S12" s="47">
        <f t="shared" si="41"/>
        <v>0</v>
      </c>
      <c r="T12" s="46">
        <f>+'44 92'!T12+'DDS Fac. BOI'!T12+DDS.Inspection!T12</f>
        <v>317638</v>
      </c>
      <c r="U12" s="46">
        <f>+'44 92'!U12+'DDS Fac. BOI'!U12+DDS.Inspection!U12</f>
        <v>0</v>
      </c>
      <c r="V12" s="47">
        <f t="shared" si="42"/>
        <v>317638</v>
      </c>
      <c r="W12" s="46">
        <f>+'44 92'!W12+'DDS Fac. BOI'!W12+DDS.Inspection!W12</f>
        <v>307391</v>
      </c>
      <c r="X12" s="46">
        <f>+'44 92'!X12+'DDS Fac. BOI'!X12+DDS.Inspection!X12</f>
        <v>0</v>
      </c>
      <c r="Y12" s="48">
        <f t="shared" si="43"/>
        <v>307391</v>
      </c>
      <c r="Z12" s="190">
        <f t="shared" si="44"/>
        <v>932420</v>
      </c>
      <c r="AA12" s="200">
        <f t="shared" si="45"/>
        <v>307391</v>
      </c>
      <c r="AB12" s="61">
        <f t="shared" si="14"/>
        <v>625029</v>
      </c>
      <c r="AC12" s="204">
        <f t="shared" si="15"/>
        <v>1854595</v>
      </c>
      <c r="AD12" s="133">
        <f t="shared" si="16"/>
        <v>1158638.79</v>
      </c>
      <c r="AE12" s="225">
        <f t="shared" si="17"/>
        <v>695956.21</v>
      </c>
      <c r="AF12" s="293">
        <f>+'44 92'!AF12+'DDS Fac. BOI'!AF12+DDS.Inspection!AF12</f>
        <v>317637</v>
      </c>
      <c r="AG12" s="46">
        <f>+'44 92'!AG12+'DDS Fac. BOI'!AG12+DDS.Inspection!AG12</f>
        <v>0</v>
      </c>
      <c r="AH12" s="47">
        <f t="shared" si="18"/>
        <v>317637</v>
      </c>
      <c r="AI12" s="46">
        <f>+'44 92'!AI12+'DDS Fac. BOI'!AI12+DDS.Inspection!AI12</f>
        <v>317637</v>
      </c>
      <c r="AJ12" s="46">
        <f>+'44 92'!AJ12+'DDS Fac. BOI'!AJ12+DDS.Inspection!AJ12</f>
        <v>0</v>
      </c>
      <c r="AK12" s="47">
        <f t="shared" si="19"/>
        <v>317637</v>
      </c>
      <c r="AL12" s="46">
        <f>+'44 92'!AL12+'DDS Fac. BOI'!AL12+DDS.Inspection!AL12</f>
        <v>307393.00000000012</v>
      </c>
      <c r="AM12" s="46">
        <f>+'44 92'!AM12+'DDS Fac. BOI'!AM12+DDS.Inspection!AM12</f>
        <v>0</v>
      </c>
      <c r="AN12" s="48">
        <f t="shared" si="20"/>
        <v>307393.00000000012</v>
      </c>
      <c r="AO12" s="190">
        <f t="shared" si="21"/>
        <v>942667.00000000012</v>
      </c>
      <c r="AP12" s="129">
        <f t="shared" si="22"/>
        <v>0</v>
      </c>
      <c r="AQ12" s="222">
        <f t="shared" si="23"/>
        <v>942667.00000000012</v>
      </c>
      <c r="AR12" s="293">
        <f>+'44 92'!AR12+'DDS Fac. BOI'!AR12+DDS.Inspection!AR12</f>
        <v>317636</v>
      </c>
      <c r="AS12" s="46">
        <f>+'44 92'!AS12+'DDS Fac. BOI'!AS12+DDS.Inspection!AS12</f>
        <v>0</v>
      </c>
      <c r="AT12" s="47">
        <f t="shared" si="24"/>
        <v>317636</v>
      </c>
      <c r="AU12" s="46">
        <f>+'44 92'!AU12+'DDS Fac. BOI'!AU12+DDS.Inspection!AU12</f>
        <v>307392.99999999994</v>
      </c>
      <c r="AV12" s="46">
        <f>+'44 92'!AV12+'DDS Fac. BOI'!AV12+DDS.Inspection!AV12</f>
        <v>0</v>
      </c>
      <c r="AW12" s="47">
        <f t="shared" si="25"/>
        <v>307392.99999999994</v>
      </c>
      <c r="AX12" s="46">
        <f>+'44 92'!AX12+'DDS Fac. BOI'!AX12+DDS.Inspection!AX12</f>
        <v>317636</v>
      </c>
      <c r="AY12" s="46">
        <f>+'44 92'!AY12+'DDS Fac. BOI'!AY12+DDS.Inspection!AY12</f>
        <v>0</v>
      </c>
      <c r="AZ12" s="50">
        <f t="shared" si="26"/>
        <v>317636</v>
      </c>
      <c r="BA12" s="190">
        <f t="shared" si="27"/>
        <v>942665</v>
      </c>
      <c r="BB12" s="200">
        <f t="shared" si="28"/>
        <v>0</v>
      </c>
      <c r="BC12" s="222">
        <f t="shared" si="29"/>
        <v>942665</v>
      </c>
      <c r="BD12" s="204">
        <f t="shared" si="30"/>
        <v>1885332</v>
      </c>
      <c r="BE12" s="217">
        <f t="shared" si="31"/>
        <v>0</v>
      </c>
      <c r="BF12" s="225">
        <f t="shared" si="32"/>
        <v>1885332</v>
      </c>
      <c r="BG12" s="204">
        <f t="shared" si="33"/>
        <v>3739927</v>
      </c>
      <c r="BH12" s="133">
        <f t="shared" si="34"/>
        <v>1158638.79</v>
      </c>
      <c r="BI12" s="225">
        <f t="shared" si="35"/>
        <v>2581288.21</v>
      </c>
      <c r="BJ12" s="289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+'44 92'!E13+'DDS Fac. BOI'!E13+DDS.Inspection!E13</f>
        <v>0</v>
      </c>
      <c r="F13" s="46">
        <f>+'44 92'!F13+'DDS Fac. BOI'!F13+DDS.Inspection!F13</f>
        <v>0</v>
      </c>
      <c r="G13" s="47">
        <f t="shared" si="36"/>
        <v>0</v>
      </c>
      <c r="H13" s="46">
        <f>+'44 92'!H13+'DDS Fac. BOI'!H13+DDS.Inspection!H13</f>
        <v>0</v>
      </c>
      <c r="I13" s="46">
        <f>+'44 92'!I13+'DDS Fac. BOI'!I13+DDS.Inspection!I13</f>
        <v>0</v>
      </c>
      <c r="J13" s="47">
        <f t="shared" si="37"/>
        <v>0</v>
      </c>
      <c r="K13" s="46">
        <f>+'44 92'!K13+'DDS Fac. BOI'!K13+DDS.Inspection!K13</f>
        <v>0</v>
      </c>
      <c r="L13" s="46">
        <f>+'44 92'!L13+'DDS Fac. BOI'!L13+DDS.Inspection!L13</f>
        <v>0</v>
      </c>
      <c r="M13" s="48">
        <f t="shared" si="38"/>
        <v>0</v>
      </c>
      <c r="N13" s="190">
        <f t="shared" si="39"/>
        <v>0</v>
      </c>
      <c r="O13" s="129">
        <f t="shared" si="40"/>
        <v>0</v>
      </c>
      <c r="P13" s="61">
        <f t="shared" si="13"/>
        <v>0</v>
      </c>
      <c r="Q13" s="297">
        <f>+'44 92'!Q13+'DDS Fac. BOI'!Q13+DDS.Inspection!Q13</f>
        <v>0</v>
      </c>
      <c r="R13" s="46">
        <f>+'44 92'!R13+'DDS Fac. BOI'!R13+DDS.Inspection!R13</f>
        <v>0</v>
      </c>
      <c r="S13" s="47">
        <f t="shared" si="41"/>
        <v>0</v>
      </c>
      <c r="T13" s="46">
        <f>+'44 92'!T13+'DDS Fac. BOI'!T13+DDS.Inspection!T13</f>
        <v>0</v>
      </c>
      <c r="U13" s="46">
        <f>+'44 92'!U13+'DDS Fac. BOI'!U13+DDS.Inspection!U13</f>
        <v>0</v>
      </c>
      <c r="V13" s="47">
        <f t="shared" si="42"/>
        <v>0</v>
      </c>
      <c r="W13" s="46">
        <f>+'44 92'!W13+'DDS Fac. BOI'!W13+DDS.Inspection!W13</f>
        <v>0</v>
      </c>
      <c r="X13" s="46">
        <f>+'44 92'!X13+'DDS Fac. BOI'!X13+DDS.Inspection!X13</f>
        <v>0</v>
      </c>
      <c r="Y13" s="48">
        <f t="shared" si="43"/>
        <v>0</v>
      </c>
      <c r="Z13" s="190">
        <f t="shared" si="44"/>
        <v>0</v>
      </c>
      <c r="AA13" s="200">
        <f t="shared" si="45"/>
        <v>0</v>
      </c>
      <c r="AB13" s="61">
        <f t="shared" si="14"/>
        <v>0</v>
      </c>
      <c r="AC13" s="204">
        <f t="shared" si="15"/>
        <v>0</v>
      </c>
      <c r="AD13" s="133">
        <f t="shared" si="16"/>
        <v>0</v>
      </c>
      <c r="AE13" s="225">
        <f t="shared" si="17"/>
        <v>0</v>
      </c>
      <c r="AF13" s="293">
        <f>+'44 92'!AF13+'DDS Fac. BOI'!AF13+DDS.Inspection!AF13</f>
        <v>0</v>
      </c>
      <c r="AG13" s="46">
        <f>+'44 92'!AG13+'DDS Fac. BOI'!AG13+DDS.Inspection!AG13</f>
        <v>0</v>
      </c>
      <c r="AH13" s="47">
        <f t="shared" si="18"/>
        <v>0</v>
      </c>
      <c r="AI13" s="46">
        <f>+'44 92'!AI13+'DDS Fac. BOI'!AI13+DDS.Inspection!AI13</f>
        <v>0</v>
      </c>
      <c r="AJ13" s="46">
        <f>+'44 92'!AJ13+'DDS Fac. BOI'!AJ13+DDS.Inspection!AJ13</f>
        <v>0</v>
      </c>
      <c r="AK13" s="47">
        <f t="shared" si="19"/>
        <v>0</v>
      </c>
      <c r="AL13" s="46">
        <f>+'44 92'!AL13+'DDS Fac. BOI'!AL13+DDS.Inspection!AL13</f>
        <v>0</v>
      </c>
      <c r="AM13" s="46">
        <f>+'44 92'!AM13+'DDS Fac. BOI'!AM13+DDS.Inspection!AM13</f>
        <v>0</v>
      </c>
      <c r="AN13" s="48">
        <f t="shared" si="20"/>
        <v>0</v>
      </c>
      <c r="AO13" s="190">
        <f t="shared" si="21"/>
        <v>0</v>
      </c>
      <c r="AP13" s="129">
        <f t="shared" si="22"/>
        <v>0</v>
      </c>
      <c r="AQ13" s="222">
        <f t="shared" si="23"/>
        <v>0</v>
      </c>
      <c r="AR13" s="293">
        <f>+'44 92'!AR13+'DDS Fac. BOI'!AR13+DDS.Inspection!AR13</f>
        <v>0</v>
      </c>
      <c r="AS13" s="46">
        <f>+'44 92'!AS13+'DDS Fac. BOI'!AS13+DDS.Inspection!AS13</f>
        <v>0</v>
      </c>
      <c r="AT13" s="47">
        <f t="shared" si="24"/>
        <v>0</v>
      </c>
      <c r="AU13" s="46">
        <f>+'44 92'!AU13+'DDS Fac. BOI'!AU13+DDS.Inspection!AU13</f>
        <v>0</v>
      </c>
      <c r="AV13" s="46">
        <f>+'44 92'!AV13+'DDS Fac. BOI'!AV13+DDS.Inspection!AV13</f>
        <v>0</v>
      </c>
      <c r="AW13" s="47">
        <f t="shared" si="25"/>
        <v>0</v>
      </c>
      <c r="AX13" s="46">
        <f>+'44 92'!AX13+'DDS Fac. BOI'!AX13+DDS.Inspection!AX13</f>
        <v>0</v>
      </c>
      <c r="AY13" s="46">
        <f>+'44 92'!AY13+'DDS Fac. BOI'!AY13+DDS.Inspection!AY13</f>
        <v>0</v>
      </c>
      <c r="AZ13" s="50">
        <f t="shared" si="26"/>
        <v>0</v>
      </c>
      <c r="BA13" s="190">
        <f t="shared" si="27"/>
        <v>0</v>
      </c>
      <c r="BB13" s="200">
        <f t="shared" si="28"/>
        <v>0</v>
      </c>
      <c r="BC13" s="222">
        <f t="shared" si="29"/>
        <v>0</v>
      </c>
      <c r="BD13" s="204">
        <f t="shared" si="30"/>
        <v>0</v>
      </c>
      <c r="BE13" s="217">
        <f t="shared" si="31"/>
        <v>0</v>
      </c>
      <c r="BF13" s="225">
        <f t="shared" si="32"/>
        <v>0</v>
      </c>
      <c r="BG13" s="204">
        <f t="shared" si="33"/>
        <v>0</v>
      </c>
      <c r="BH13" s="133">
        <f t="shared" si="34"/>
        <v>0</v>
      </c>
      <c r="BI13" s="225">
        <f t="shared" si="35"/>
        <v>0</v>
      </c>
      <c r="BJ13" s="289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+'44 92'!E14+'DDS Fac. BOI'!E14+DDS.Inspection!E14</f>
        <v>1274379</v>
      </c>
      <c r="F14" s="46">
        <f>+'44 92'!F14+'DDS Fac. BOI'!F14+DDS.Inspection!F14</f>
        <v>628615.69999999995</v>
      </c>
      <c r="G14" s="47">
        <f t="shared" si="36"/>
        <v>645763.30000000005</v>
      </c>
      <c r="H14" s="46">
        <f>+'44 92'!H14+'DDS Fac. BOI'!H14+DDS.Inspection!H14</f>
        <v>3646923</v>
      </c>
      <c r="I14" s="46">
        <f>+'44 92'!I14+'DDS Fac. BOI'!I14+DDS.Inspection!I14</f>
        <v>3222476.7399999998</v>
      </c>
      <c r="J14" s="47">
        <f t="shared" si="37"/>
        <v>424446.26000000024</v>
      </c>
      <c r="K14" s="46">
        <f>+'44 92'!K14+'DDS Fac. BOI'!K14+DDS.Inspection!K14</f>
        <v>2450610</v>
      </c>
      <c r="L14" s="46">
        <f>+'44 92'!L14+'DDS Fac. BOI'!L14+DDS.Inspection!L14</f>
        <v>2125658.9899999998</v>
      </c>
      <c r="M14" s="48">
        <f t="shared" si="38"/>
        <v>324951.01000000024</v>
      </c>
      <c r="N14" s="190">
        <f t="shared" si="39"/>
        <v>7371912</v>
      </c>
      <c r="O14" s="129">
        <f t="shared" si="40"/>
        <v>5976751.4299999997</v>
      </c>
      <c r="P14" s="61">
        <f t="shared" si="13"/>
        <v>1395160.5700000003</v>
      </c>
      <c r="Q14" s="297">
        <f>+'44 92'!Q14+'DDS Fac. BOI'!Q14+DDS.Inspection!Q14</f>
        <v>4462610</v>
      </c>
      <c r="R14" s="46">
        <f>+'44 92'!R14+'DDS Fac. BOI'!R14+DDS.Inspection!R14</f>
        <v>3590704.3500000006</v>
      </c>
      <c r="S14" s="47">
        <f t="shared" si="41"/>
        <v>871905.64999999944</v>
      </c>
      <c r="T14" s="46">
        <f>+'44 92'!T14+'DDS Fac. BOI'!T14+DDS.Inspection!T14</f>
        <v>4539530</v>
      </c>
      <c r="U14" s="46">
        <f>+'44 92'!U14+'DDS Fac. BOI'!U14+DDS.Inspection!U14</f>
        <v>0</v>
      </c>
      <c r="V14" s="47">
        <f t="shared" si="42"/>
        <v>4539530</v>
      </c>
      <c r="W14" s="46">
        <f>+'44 92'!W14+'DDS Fac. BOI'!W14+DDS.Inspection!W14</f>
        <v>1652110</v>
      </c>
      <c r="X14" s="46">
        <f>+'44 92'!X14+'DDS Fac. BOI'!X14+DDS.Inspection!X14</f>
        <v>0</v>
      </c>
      <c r="Y14" s="48">
        <f t="shared" si="43"/>
        <v>1652110</v>
      </c>
      <c r="Z14" s="190">
        <f t="shared" si="44"/>
        <v>10654250</v>
      </c>
      <c r="AA14" s="200">
        <f t="shared" si="45"/>
        <v>3590704.3500000006</v>
      </c>
      <c r="AB14" s="61">
        <f t="shared" si="14"/>
        <v>7063545.6499999994</v>
      </c>
      <c r="AC14" s="204">
        <f t="shared" si="15"/>
        <v>18026162</v>
      </c>
      <c r="AD14" s="133">
        <f t="shared" si="16"/>
        <v>9567455.7800000012</v>
      </c>
      <c r="AE14" s="225">
        <f t="shared" si="17"/>
        <v>8458706.2199999988</v>
      </c>
      <c r="AF14" s="293">
        <f>+'44 92'!AF14+'DDS Fac. BOI'!AF14+DDS.Inspection!AF14</f>
        <v>4323610</v>
      </c>
      <c r="AG14" s="46">
        <f>+'44 92'!AG14+'DDS Fac. BOI'!AG14+DDS.Inspection!AG14</f>
        <v>0</v>
      </c>
      <c r="AH14" s="47">
        <f t="shared" si="18"/>
        <v>4323610</v>
      </c>
      <c r="AI14" s="46">
        <f>+'44 92'!AI14+'DDS Fac. BOI'!AI14+DDS.Inspection!AI14</f>
        <v>2830010</v>
      </c>
      <c r="AJ14" s="46">
        <f>+'44 92'!AJ14+'DDS Fac. BOI'!AJ14+DDS.Inspection!AJ14</f>
        <v>0</v>
      </c>
      <c r="AK14" s="47">
        <f t="shared" si="19"/>
        <v>2830010</v>
      </c>
      <c r="AL14" s="46">
        <f>+'44 92'!AL14+'DDS Fac. BOI'!AL14+DDS.Inspection!AL14</f>
        <v>1468110</v>
      </c>
      <c r="AM14" s="46">
        <f>+'44 92'!AM14+'DDS Fac. BOI'!AM14+DDS.Inspection!AM14</f>
        <v>0</v>
      </c>
      <c r="AN14" s="48">
        <f t="shared" si="20"/>
        <v>1468110</v>
      </c>
      <c r="AO14" s="190">
        <f t="shared" si="21"/>
        <v>8621730</v>
      </c>
      <c r="AP14" s="129">
        <f t="shared" si="22"/>
        <v>0</v>
      </c>
      <c r="AQ14" s="222">
        <f t="shared" si="23"/>
        <v>8621730</v>
      </c>
      <c r="AR14" s="293">
        <f>+'44 92'!AR14+'DDS Fac. BOI'!AR14+DDS.Inspection!AR14</f>
        <v>3501510</v>
      </c>
      <c r="AS14" s="46">
        <f>+'44 92'!AS14+'DDS Fac. BOI'!AS14+DDS.Inspection!AS14</f>
        <v>0</v>
      </c>
      <c r="AT14" s="47">
        <f t="shared" si="24"/>
        <v>3501510</v>
      </c>
      <c r="AU14" s="46">
        <f>+'44 92'!AU14+'DDS Fac. BOI'!AU14+DDS.Inspection!AU14</f>
        <v>2550910</v>
      </c>
      <c r="AV14" s="46">
        <f>+'44 92'!AV14+'DDS Fac. BOI'!AV14+DDS.Inspection!AV14</f>
        <v>0</v>
      </c>
      <c r="AW14" s="47">
        <f t="shared" si="25"/>
        <v>2550910</v>
      </c>
      <c r="AX14" s="46">
        <f>+'44 92'!AX14+'DDS Fac. BOI'!AX14+DDS.Inspection!AX14</f>
        <v>1354110</v>
      </c>
      <c r="AY14" s="46">
        <f>+'44 92'!AY14+'DDS Fac. BOI'!AY14+DDS.Inspection!AY14</f>
        <v>0</v>
      </c>
      <c r="AZ14" s="50">
        <f t="shared" si="26"/>
        <v>1354110</v>
      </c>
      <c r="BA14" s="190">
        <f t="shared" si="27"/>
        <v>7406530</v>
      </c>
      <c r="BB14" s="200">
        <f t="shared" si="28"/>
        <v>0</v>
      </c>
      <c r="BC14" s="222">
        <f t="shared" si="29"/>
        <v>7406530</v>
      </c>
      <c r="BD14" s="204">
        <f t="shared" si="30"/>
        <v>16028260</v>
      </c>
      <c r="BE14" s="217">
        <f t="shared" si="31"/>
        <v>0</v>
      </c>
      <c r="BF14" s="225">
        <f t="shared" si="32"/>
        <v>16028260</v>
      </c>
      <c r="BG14" s="204">
        <f t="shared" si="33"/>
        <v>34054422</v>
      </c>
      <c r="BH14" s="133">
        <f t="shared" si="34"/>
        <v>9567455.7800000012</v>
      </c>
      <c r="BI14" s="225">
        <f t="shared" si="35"/>
        <v>24486966.219999999</v>
      </c>
      <c r="BJ14" s="289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+'44 92'!E15+'DDS Fac. BOI'!E15+DDS.Inspection!E15</f>
        <v>3893595.6837264365</v>
      </c>
      <c r="F15" s="46">
        <f>+'44 92'!F15+'DDS Fac. BOI'!F15+DDS.Inspection!F15</f>
        <v>4682118.5799999991</v>
      </c>
      <c r="G15" s="47">
        <f t="shared" si="36"/>
        <v>-788522.89627356268</v>
      </c>
      <c r="H15" s="46">
        <f>+'44 92'!H15+'DDS Fac. BOI'!H15+DDS.Inspection!H15</f>
        <v>3798852.2041915986</v>
      </c>
      <c r="I15" s="46">
        <f>+'44 92'!I15+'DDS Fac. BOI'!I15+DDS.Inspection!I15</f>
        <v>4552055.75</v>
      </c>
      <c r="J15" s="47">
        <f t="shared" si="37"/>
        <v>-753203.54580840142</v>
      </c>
      <c r="K15" s="46">
        <f>+'44 92'!K15+'DDS Fac. BOI'!K15+DDS.Inspection!K15</f>
        <v>4360743.5901518781</v>
      </c>
      <c r="L15" s="46">
        <f>+'44 92'!L15+'DDS Fac. BOI'!L15+DDS.Inspection!L15</f>
        <v>5062396.2799999993</v>
      </c>
      <c r="M15" s="48">
        <f t="shared" si="38"/>
        <v>-701652.68984812126</v>
      </c>
      <c r="N15" s="190">
        <f t="shared" si="39"/>
        <v>12053191.478069913</v>
      </c>
      <c r="O15" s="129">
        <f t="shared" si="40"/>
        <v>14296570.609999998</v>
      </c>
      <c r="P15" s="61">
        <f t="shared" si="13"/>
        <v>-2243379.1319300849</v>
      </c>
      <c r="Q15" s="297">
        <f>+'44 92'!Q15+'DDS Fac. BOI'!Q15+DDS.Inspection!Q15</f>
        <v>4212480.5827648211</v>
      </c>
      <c r="R15" s="46">
        <f>+'44 92'!R15+'DDS Fac. BOI'!R15+DDS.Inspection!R15</f>
        <v>4492747.59</v>
      </c>
      <c r="S15" s="47">
        <f t="shared" si="41"/>
        <v>-280267.00723517872</v>
      </c>
      <c r="T15" s="46">
        <f>+'44 92'!T15+'DDS Fac. BOI'!T15+DDS.Inspection!T15</f>
        <v>4364515.1157306898</v>
      </c>
      <c r="U15" s="46">
        <f>+'44 92'!U15+'DDS Fac. BOI'!U15+DDS.Inspection!U15</f>
        <v>0</v>
      </c>
      <c r="V15" s="47">
        <f t="shared" si="42"/>
        <v>4364515.1157306898</v>
      </c>
      <c r="W15" s="46">
        <f>+'44 92'!W15+'DDS Fac. BOI'!W15+DDS.Inspection!W15</f>
        <v>4237526.7678285372</v>
      </c>
      <c r="X15" s="46">
        <f>+'44 92'!X15+'DDS Fac. BOI'!X15+DDS.Inspection!X15</f>
        <v>0</v>
      </c>
      <c r="Y15" s="48">
        <f t="shared" si="43"/>
        <v>4237526.7678285372</v>
      </c>
      <c r="Z15" s="190">
        <f t="shared" si="44"/>
        <v>12814522.466324048</v>
      </c>
      <c r="AA15" s="200">
        <f t="shared" si="45"/>
        <v>4492747.59</v>
      </c>
      <c r="AB15" s="61">
        <f t="shared" si="14"/>
        <v>8321774.8763240483</v>
      </c>
      <c r="AC15" s="204">
        <f t="shared" si="15"/>
        <v>24867713.944393963</v>
      </c>
      <c r="AD15" s="133">
        <f t="shared" si="16"/>
        <v>18789318.199999996</v>
      </c>
      <c r="AE15" s="225">
        <f t="shared" si="17"/>
        <v>6078395.7443939671</v>
      </c>
      <c r="AF15" s="293">
        <f>+'44 92'!AF15+'DDS Fac. BOI'!AF15+DDS.Inspection!AF15</f>
        <v>4236545.305918687</v>
      </c>
      <c r="AG15" s="46">
        <f>+'44 92'!AG15+'DDS Fac. BOI'!AG15+DDS.Inspection!AG15</f>
        <v>0</v>
      </c>
      <c r="AH15" s="47">
        <f t="shared" si="18"/>
        <v>4236545.305918687</v>
      </c>
      <c r="AI15" s="46">
        <f>+'44 92'!AI15+'DDS Fac. BOI'!AI15+DDS.Inspection!AI15</f>
        <v>4255978.6399082886</v>
      </c>
      <c r="AJ15" s="46">
        <f>+'44 92'!AJ15+'DDS Fac. BOI'!AJ15+DDS.Inspection!AJ15</f>
        <v>0</v>
      </c>
      <c r="AK15" s="47">
        <f t="shared" si="19"/>
        <v>4255978.6399082886</v>
      </c>
      <c r="AL15" s="46">
        <f>+'44 92'!AL15+'DDS Fac. BOI'!AL15+DDS.Inspection!AL15</f>
        <v>4050922.4929675814</v>
      </c>
      <c r="AM15" s="46">
        <f>+'44 92'!AM15+'DDS Fac. BOI'!AM15+DDS.Inspection!AM15</f>
        <v>0</v>
      </c>
      <c r="AN15" s="48">
        <f t="shared" si="20"/>
        <v>4050922.4929675814</v>
      </c>
      <c r="AO15" s="190">
        <f t="shared" si="21"/>
        <v>12543446.438794557</v>
      </c>
      <c r="AP15" s="129">
        <f t="shared" si="22"/>
        <v>0</v>
      </c>
      <c r="AQ15" s="222">
        <f t="shared" si="23"/>
        <v>12543446.438794557</v>
      </c>
      <c r="AR15" s="293">
        <f>+'44 92'!AR15+'DDS Fac. BOI'!AR15+DDS.Inspection!AR15</f>
        <v>3839739.7530111074</v>
      </c>
      <c r="AS15" s="46">
        <f>+'44 92'!AS15+'DDS Fac. BOI'!AS15+DDS.Inspection!AS15</f>
        <v>0</v>
      </c>
      <c r="AT15" s="47">
        <f t="shared" si="24"/>
        <v>3839739.7530111074</v>
      </c>
      <c r="AU15" s="46">
        <f>+'44 92'!AU15+'DDS Fac. BOI'!AU15+DDS.Inspection!AU15</f>
        <v>3852491.8330111075</v>
      </c>
      <c r="AV15" s="46">
        <f>+'44 92'!AV15+'DDS Fac. BOI'!AV15+DDS.Inspection!AV15</f>
        <v>0</v>
      </c>
      <c r="AW15" s="47">
        <f t="shared" si="25"/>
        <v>3852491.8330111075</v>
      </c>
      <c r="AX15" s="46">
        <f>+'44 92'!AX15+'DDS Fac. BOI'!AX15+DDS.Inspection!AX15</f>
        <v>3852491.8330111075</v>
      </c>
      <c r="AY15" s="46">
        <f>+'44 92'!AY15+'DDS Fac. BOI'!AY15+DDS.Inspection!AY15</f>
        <v>0</v>
      </c>
      <c r="AZ15" s="50">
        <f t="shared" si="26"/>
        <v>3852491.8330111075</v>
      </c>
      <c r="BA15" s="190">
        <f t="shared" si="27"/>
        <v>11544723.419033322</v>
      </c>
      <c r="BB15" s="200">
        <f t="shared" si="28"/>
        <v>0</v>
      </c>
      <c r="BC15" s="222">
        <f t="shared" si="29"/>
        <v>11544723.419033322</v>
      </c>
      <c r="BD15" s="204">
        <f t="shared" si="30"/>
        <v>24088169.857827879</v>
      </c>
      <c r="BE15" s="217">
        <f t="shared" si="31"/>
        <v>0</v>
      </c>
      <c r="BF15" s="225">
        <f t="shared" si="32"/>
        <v>24088169.857827879</v>
      </c>
      <c r="BG15" s="204">
        <f t="shared" si="33"/>
        <v>48955883.802221842</v>
      </c>
      <c r="BH15" s="133">
        <f t="shared" si="34"/>
        <v>18789318.199999996</v>
      </c>
      <c r="BI15" s="225">
        <f t="shared" si="35"/>
        <v>30166565.602221847</v>
      </c>
      <c r="BJ15" s="289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+'44 92'!E16+'DDS Fac. BOI'!E16+DDS.Inspection!E16</f>
        <v>491065.71</v>
      </c>
      <c r="F16" s="46">
        <f>+'44 92'!F16+'DDS Fac. BOI'!F16+DDS.Inspection!F16</f>
        <v>573797.42999999993</v>
      </c>
      <c r="G16" s="47">
        <f t="shared" si="36"/>
        <v>-82731.719999999914</v>
      </c>
      <c r="H16" s="46">
        <f>+'44 92'!H16+'DDS Fac. BOI'!H16+DDS.Inspection!H16</f>
        <v>464494.29</v>
      </c>
      <c r="I16" s="46">
        <f>+'44 92'!I16+'DDS Fac. BOI'!I16+DDS.Inspection!I16</f>
        <v>544330.17999999993</v>
      </c>
      <c r="J16" s="47">
        <f t="shared" si="37"/>
        <v>-79835.889999999956</v>
      </c>
      <c r="K16" s="46">
        <f>+'44 92'!K16+'DDS Fac. BOI'!K16+DDS.Inspection!K16</f>
        <v>546422.86</v>
      </c>
      <c r="L16" s="46">
        <f>+'44 92'!L16+'DDS Fac. BOI'!L16+DDS.Inspection!L16</f>
        <v>534350.15</v>
      </c>
      <c r="M16" s="48">
        <f t="shared" si="38"/>
        <v>12072.709999999963</v>
      </c>
      <c r="N16" s="190">
        <f t="shared" si="39"/>
        <v>1501982.8599999999</v>
      </c>
      <c r="O16" s="129">
        <f t="shared" si="40"/>
        <v>1652477.7599999998</v>
      </c>
      <c r="P16" s="61">
        <f t="shared" si="13"/>
        <v>-150494.89999999991</v>
      </c>
      <c r="Q16" s="297">
        <f>+'44 92'!Q16+'DDS Fac. BOI'!Q16+DDS.Inspection!Q16</f>
        <v>532251.42999999993</v>
      </c>
      <c r="R16" s="46">
        <f>+'44 92'!R16+'DDS Fac. BOI'!R16+DDS.Inspection!R16</f>
        <v>541093.01</v>
      </c>
      <c r="S16" s="47">
        <f t="shared" si="41"/>
        <v>-8841.5800000000745</v>
      </c>
      <c r="T16" s="46">
        <f>+'44 92'!T16+'DDS Fac. BOI'!T16+DDS.Inspection!T16</f>
        <v>532251.42999999993</v>
      </c>
      <c r="U16" s="46">
        <f>+'44 92'!U16+'DDS Fac. BOI'!U16+DDS.Inspection!U16</f>
        <v>0</v>
      </c>
      <c r="V16" s="47">
        <f t="shared" si="42"/>
        <v>532251.42999999993</v>
      </c>
      <c r="W16" s="46">
        <f>+'44 92'!W16+'DDS Fac. BOI'!W16+DDS.Inspection!W16</f>
        <v>456965.70999999996</v>
      </c>
      <c r="X16" s="46">
        <f>+'44 92'!X16+'DDS Fac. BOI'!X16+DDS.Inspection!X16</f>
        <v>0</v>
      </c>
      <c r="Y16" s="48">
        <f t="shared" si="43"/>
        <v>456965.70999999996</v>
      </c>
      <c r="Z16" s="190">
        <f t="shared" si="44"/>
        <v>1521468.5699999998</v>
      </c>
      <c r="AA16" s="200">
        <f t="shared" si="45"/>
        <v>541093.01</v>
      </c>
      <c r="AB16" s="61">
        <f t="shared" si="14"/>
        <v>980375.55999999982</v>
      </c>
      <c r="AC16" s="204">
        <f t="shared" si="15"/>
        <v>3023451.4299999997</v>
      </c>
      <c r="AD16" s="133">
        <f t="shared" si="16"/>
        <v>2193570.7699999996</v>
      </c>
      <c r="AE16" s="225">
        <f t="shared" si="17"/>
        <v>829880.66000000015</v>
      </c>
      <c r="AF16" s="293">
        <f>+'44 92'!AF16+'DDS Fac. BOI'!AF16+DDS.Inspection!AF16</f>
        <v>524501.42999999993</v>
      </c>
      <c r="AG16" s="46">
        <f>+'44 92'!AG16+'DDS Fac. BOI'!AG16+DDS.Inspection!AG16</f>
        <v>0</v>
      </c>
      <c r="AH16" s="47">
        <f t="shared" si="18"/>
        <v>524501.42999999993</v>
      </c>
      <c r="AI16" s="46">
        <f>+'44 92'!AI16+'DDS Fac. BOI'!AI16+DDS.Inspection!AI16</f>
        <v>524501.42999999993</v>
      </c>
      <c r="AJ16" s="46">
        <f>+'44 92'!AJ16+'DDS Fac. BOI'!AJ16+DDS.Inspection!AJ16</f>
        <v>0</v>
      </c>
      <c r="AK16" s="47">
        <f t="shared" si="19"/>
        <v>524501.42999999993</v>
      </c>
      <c r="AL16" s="46">
        <f>+'44 92'!AL16+'DDS Fac. BOI'!AL16+DDS.Inspection!AL16</f>
        <v>454751.43</v>
      </c>
      <c r="AM16" s="46">
        <f>+'44 92'!AM16+'DDS Fac. BOI'!AM16+DDS.Inspection!AM16</f>
        <v>0</v>
      </c>
      <c r="AN16" s="48">
        <f t="shared" si="20"/>
        <v>454751.43</v>
      </c>
      <c r="AO16" s="190">
        <f t="shared" si="21"/>
        <v>1503754.2899999998</v>
      </c>
      <c r="AP16" s="129">
        <f t="shared" si="22"/>
        <v>0</v>
      </c>
      <c r="AQ16" s="222">
        <f t="shared" si="23"/>
        <v>1503754.2899999998</v>
      </c>
      <c r="AR16" s="293">
        <f>+'44 92'!AR16+'DDS Fac. BOI'!AR16+DDS.Inspection!AR16</f>
        <v>533358.57000000007</v>
      </c>
      <c r="AS16" s="46">
        <f>+'44 92'!AS16+'DDS Fac. BOI'!AS16+DDS.Inspection!AS16</f>
        <v>0</v>
      </c>
      <c r="AT16" s="47">
        <f t="shared" si="24"/>
        <v>533358.57000000007</v>
      </c>
      <c r="AU16" s="46">
        <f>+'44 92'!AU16+'DDS Fac. BOI'!AU16+DDS.Inspection!AU16</f>
        <v>533358.57000000018</v>
      </c>
      <c r="AV16" s="46">
        <f>+'44 92'!AV16+'DDS Fac. BOI'!AV16+DDS.Inspection!AV16</f>
        <v>0</v>
      </c>
      <c r="AW16" s="47">
        <f t="shared" si="25"/>
        <v>533358.57000000018</v>
      </c>
      <c r="AX16" s="46">
        <f>+'44 92'!AX16+'DDS Fac. BOI'!AX16+DDS.Inspection!AX16</f>
        <v>476894.29000000004</v>
      </c>
      <c r="AY16" s="46">
        <f>+'44 92'!AY16+'DDS Fac. BOI'!AY16+DDS.Inspection!AY16</f>
        <v>0</v>
      </c>
      <c r="AZ16" s="50">
        <f t="shared" si="26"/>
        <v>476894.29000000004</v>
      </c>
      <c r="BA16" s="190">
        <f t="shared" si="27"/>
        <v>1543611.4300000002</v>
      </c>
      <c r="BB16" s="200">
        <f t="shared" si="28"/>
        <v>0</v>
      </c>
      <c r="BC16" s="222">
        <f t="shared" si="29"/>
        <v>1543611.4300000002</v>
      </c>
      <c r="BD16" s="204">
        <f t="shared" si="30"/>
        <v>3047365.72</v>
      </c>
      <c r="BE16" s="217">
        <f t="shared" si="31"/>
        <v>0</v>
      </c>
      <c r="BF16" s="225">
        <f t="shared" si="32"/>
        <v>3047365.72</v>
      </c>
      <c r="BG16" s="204">
        <f t="shared" si="33"/>
        <v>6070817.1500000004</v>
      </c>
      <c r="BH16" s="133">
        <f t="shared" si="34"/>
        <v>2193570.7699999996</v>
      </c>
      <c r="BI16" s="225">
        <f t="shared" si="35"/>
        <v>3877246.3800000008</v>
      </c>
      <c r="BJ16" s="289"/>
    </row>
    <row r="17" spans="1:65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+'44 92'!E17+'DDS Fac. BOI'!E17+DDS.Inspection!E17</f>
        <v>566869.14</v>
      </c>
      <c r="F17" s="46">
        <f>+'44 92'!F17+'DDS Fac. BOI'!F17+DDS.Inspection!F17</f>
        <v>463113.57</v>
      </c>
      <c r="G17" s="47">
        <f t="shared" si="36"/>
        <v>103755.57</v>
      </c>
      <c r="H17" s="46">
        <f>+'44 92'!H17+'DDS Fac. BOI'!H17+DDS.Inspection!H17</f>
        <v>575808.35</v>
      </c>
      <c r="I17" s="46">
        <f>+'44 92'!I17+'DDS Fac. BOI'!I17+DDS.Inspection!I17</f>
        <v>494928.37</v>
      </c>
      <c r="J17" s="47">
        <f t="shared" si="37"/>
        <v>80879.979999999981</v>
      </c>
      <c r="K17" s="46">
        <f>+'44 92'!K17+'DDS Fac. BOI'!K17+DDS.Inspection!K17</f>
        <v>597082.85000000009</v>
      </c>
      <c r="L17" s="46">
        <f>+'44 92'!L17+'DDS Fac. BOI'!L17+DDS.Inspection!L17</f>
        <v>612562.26</v>
      </c>
      <c r="M17" s="48">
        <f t="shared" si="38"/>
        <v>-15479.409999999916</v>
      </c>
      <c r="N17" s="190">
        <f t="shared" si="39"/>
        <v>1739760.34</v>
      </c>
      <c r="O17" s="129">
        <f t="shared" si="40"/>
        <v>1570604.2</v>
      </c>
      <c r="P17" s="61">
        <f t="shared" si="13"/>
        <v>169156.14000000013</v>
      </c>
      <c r="Q17" s="297">
        <f>+'44 92'!Q17+'DDS Fac. BOI'!Q17+DDS.Inspection!Q17</f>
        <v>598466.87</v>
      </c>
      <c r="R17" s="46">
        <f>+'44 92'!R17+'DDS Fac. BOI'!R17+DDS.Inspection!R17</f>
        <v>693741.26</v>
      </c>
      <c r="S17" s="47">
        <f t="shared" si="41"/>
        <v>-95274.390000000014</v>
      </c>
      <c r="T17" s="46">
        <f>+'44 92'!T17+'DDS Fac. BOI'!T17+DDS.Inspection!T17</f>
        <v>577216.82999999996</v>
      </c>
      <c r="U17" s="46">
        <f>+'44 92'!U17+'DDS Fac. BOI'!U17+DDS.Inspection!U17</f>
        <v>0</v>
      </c>
      <c r="V17" s="47">
        <f t="shared" si="42"/>
        <v>577216.82999999996</v>
      </c>
      <c r="W17" s="46">
        <f>+'44 92'!W17+'DDS Fac. BOI'!W17+DDS.Inspection!W17</f>
        <v>623514.13</v>
      </c>
      <c r="X17" s="46">
        <f>+'44 92'!X17+'DDS Fac. BOI'!X17+DDS.Inspection!X17</f>
        <v>0</v>
      </c>
      <c r="Y17" s="48">
        <f t="shared" si="43"/>
        <v>623514.13</v>
      </c>
      <c r="Z17" s="190">
        <f t="shared" si="44"/>
        <v>1799197.83</v>
      </c>
      <c r="AA17" s="200">
        <f t="shared" si="45"/>
        <v>693741.26</v>
      </c>
      <c r="AB17" s="61">
        <f t="shared" si="14"/>
        <v>1105456.57</v>
      </c>
      <c r="AC17" s="204">
        <f t="shared" si="15"/>
        <v>3538958.17</v>
      </c>
      <c r="AD17" s="133">
        <f t="shared" si="16"/>
        <v>2264345.46</v>
      </c>
      <c r="AE17" s="225">
        <f t="shared" si="17"/>
        <v>1274612.71</v>
      </c>
      <c r="AF17" s="293">
        <f>+'44 92'!AF17+'DDS Fac. BOI'!AF17+DDS.Inspection!AF17</f>
        <v>628473.50999999989</v>
      </c>
      <c r="AG17" s="46">
        <f>+'44 92'!AG17+'DDS Fac. BOI'!AG17+DDS.Inspection!AG17</f>
        <v>0</v>
      </c>
      <c r="AH17" s="47">
        <f t="shared" si="18"/>
        <v>628473.50999999989</v>
      </c>
      <c r="AI17" s="46">
        <f>+'44 92'!AI17+'DDS Fac. BOI'!AI17+DDS.Inspection!AI17</f>
        <v>626520.62</v>
      </c>
      <c r="AJ17" s="46">
        <f>+'44 92'!AJ17+'DDS Fac. BOI'!AJ17+DDS.Inspection!AJ17</f>
        <v>0</v>
      </c>
      <c r="AK17" s="47">
        <f t="shared" si="19"/>
        <v>626520.62</v>
      </c>
      <c r="AL17" s="46">
        <f>+'44 92'!AL17+'DDS Fac. BOI'!AL17+DDS.Inspection!AL17</f>
        <v>618573.63</v>
      </c>
      <c r="AM17" s="46">
        <f>+'44 92'!AM17+'DDS Fac. BOI'!AM17+DDS.Inspection!AM17</f>
        <v>0</v>
      </c>
      <c r="AN17" s="48">
        <f t="shared" si="20"/>
        <v>618573.63</v>
      </c>
      <c r="AO17" s="190">
        <f t="shared" si="21"/>
        <v>1873567.7599999998</v>
      </c>
      <c r="AP17" s="129">
        <f t="shared" si="22"/>
        <v>0</v>
      </c>
      <c r="AQ17" s="222">
        <f t="shared" si="23"/>
        <v>1873567.7599999998</v>
      </c>
      <c r="AR17" s="293">
        <f>+'44 92'!AR17+'DDS Fac. BOI'!AR17+DDS.Inspection!AR17</f>
        <v>632207.15666666662</v>
      </c>
      <c r="AS17" s="46">
        <f>+'44 92'!AS17+'DDS Fac. BOI'!AS17+DDS.Inspection!AS17</f>
        <v>0</v>
      </c>
      <c r="AT17" s="47">
        <f t="shared" si="24"/>
        <v>632207.15666666662</v>
      </c>
      <c r="AU17" s="46">
        <f>+'44 92'!AU17+'DDS Fac. BOI'!AU17+DDS.Inspection!AU17</f>
        <v>679683.7466666667</v>
      </c>
      <c r="AV17" s="46">
        <f>+'44 92'!AV17+'DDS Fac. BOI'!AV17+DDS.Inspection!AV17</f>
        <v>0</v>
      </c>
      <c r="AW17" s="47">
        <f t="shared" si="25"/>
        <v>679683.7466666667</v>
      </c>
      <c r="AX17" s="46">
        <f>+'44 92'!AX17+'DDS Fac. BOI'!AX17+DDS.Inspection!AX17</f>
        <v>669239.39666666673</v>
      </c>
      <c r="AY17" s="46">
        <f>+'44 92'!AY17+'DDS Fac. BOI'!AY17+DDS.Inspection!AY17</f>
        <v>0</v>
      </c>
      <c r="AZ17" s="50">
        <f t="shared" si="26"/>
        <v>669239.39666666673</v>
      </c>
      <c r="BA17" s="190">
        <f t="shared" si="27"/>
        <v>1981130.3</v>
      </c>
      <c r="BB17" s="200">
        <f t="shared" si="28"/>
        <v>0</v>
      </c>
      <c r="BC17" s="222">
        <f t="shared" si="29"/>
        <v>1981130.3</v>
      </c>
      <c r="BD17" s="204">
        <f t="shared" si="30"/>
        <v>3854698.0599999996</v>
      </c>
      <c r="BE17" s="217">
        <f t="shared" si="31"/>
        <v>0</v>
      </c>
      <c r="BF17" s="225">
        <f t="shared" si="32"/>
        <v>3854698.0599999996</v>
      </c>
      <c r="BG17" s="204">
        <f t="shared" si="33"/>
        <v>7393656.2299999995</v>
      </c>
      <c r="BH17" s="133">
        <f t="shared" si="34"/>
        <v>2264345.46</v>
      </c>
      <c r="BI17" s="225">
        <f t="shared" si="35"/>
        <v>5129310.7699999996</v>
      </c>
      <c r="BJ17" s="289"/>
    </row>
    <row r="18" spans="1:65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+'44 92'!E18+'DDS Fac. BOI'!E18+DDS.Inspection!E18</f>
        <v>263008.90928000002</v>
      </c>
      <c r="F18" s="46">
        <f>+'44 92'!F18+'DDS Fac. BOI'!F18+DDS.Inspection!F18</f>
        <v>388316.17000000004</v>
      </c>
      <c r="G18" s="47">
        <f t="shared" si="36"/>
        <v>-125307.26072000002</v>
      </c>
      <c r="H18" s="46">
        <f>+'44 92'!H18+'DDS Fac. BOI'!H18+DDS.Inspection!H18</f>
        <v>257646.41984000008</v>
      </c>
      <c r="I18" s="46">
        <f>+'44 92'!I18+'DDS Fac. BOI'!I18+DDS.Inspection!I18</f>
        <v>421165.02</v>
      </c>
      <c r="J18" s="47">
        <f t="shared" si="37"/>
        <v>-163518.60015999994</v>
      </c>
      <c r="K18" s="46">
        <f>+'44 92'!K18+'DDS Fac. BOI'!K18+DDS.Inspection!K18</f>
        <v>297900.67256000004</v>
      </c>
      <c r="L18" s="46">
        <f>+'44 92'!L18+'DDS Fac. BOI'!L18+DDS.Inspection!L18</f>
        <v>416909.53</v>
      </c>
      <c r="M18" s="48">
        <f t="shared" si="38"/>
        <v>-119008.85743999999</v>
      </c>
      <c r="N18" s="190">
        <f t="shared" si="39"/>
        <v>818556.00168000022</v>
      </c>
      <c r="O18" s="129">
        <f t="shared" si="40"/>
        <v>1226390.7200000002</v>
      </c>
      <c r="P18" s="61">
        <f t="shared" si="13"/>
        <v>-407834.71831999999</v>
      </c>
      <c r="Q18" s="297">
        <f>+'44 92'!Q18+'DDS Fac. BOI'!Q18+DDS.Inspection!Q18</f>
        <v>270955.57855999999</v>
      </c>
      <c r="R18" s="46">
        <f>+'44 92'!R18+'DDS Fac. BOI'!R18+DDS.Inspection!R18</f>
        <v>448892.87</v>
      </c>
      <c r="S18" s="47">
        <f t="shared" si="41"/>
        <v>-177937.29144</v>
      </c>
      <c r="T18" s="46">
        <f>+'44 92'!T18+'DDS Fac. BOI'!T18+DDS.Inspection!T18</f>
        <v>270955.57855999999</v>
      </c>
      <c r="U18" s="46">
        <f>+'44 92'!U18+'DDS Fac. BOI'!U18+DDS.Inspection!U18</f>
        <v>0</v>
      </c>
      <c r="V18" s="47">
        <f t="shared" si="42"/>
        <v>270955.57855999999</v>
      </c>
      <c r="W18" s="46">
        <f>+'44 92'!W18+'DDS Fac. BOI'!W18+DDS.Inspection!W18</f>
        <v>270382.31312000001</v>
      </c>
      <c r="X18" s="46">
        <f>+'44 92'!X18+'DDS Fac. BOI'!X18+DDS.Inspection!X18</f>
        <v>0</v>
      </c>
      <c r="Y18" s="48">
        <f t="shared" si="43"/>
        <v>270382.31312000001</v>
      </c>
      <c r="Z18" s="190">
        <f t="shared" si="44"/>
        <v>812293.47023999994</v>
      </c>
      <c r="AA18" s="200">
        <f t="shared" si="45"/>
        <v>448892.87</v>
      </c>
      <c r="AB18" s="61">
        <f t="shared" si="14"/>
        <v>363400.60023999994</v>
      </c>
      <c r="AC18" s="204">
        <f t="shared" si="15"/>
        <v>1630849.4719200004</v>
      </c>
      <c r="AD18" s="133">
        <f t="shared" si="16"/>
        <v>1675283.5900000003</v>
      </c>
      <c r="AE18" s="225">
        <f t="shared" si="17"/>
        <v>-44434.118079999927</v>
      </c>
      <c r="AF18" s="293">
        <f>+'44 92'!AF18+'DDS Fac. BOI'!AF18+DDS.Inspection!AF18</f>
        <v>259989.62840000005</v>
      </c>
      <c r="AG18" s="46">
        <f>+'44 92'!AG18+'DDS Fac. BOI'!AG18+DDS.Inspection!AG18</f>
        <v>0</v>
      </c>
      <c r="AH18" s="47">
        <f t="shared" si="18"/>
        <v>259989.62840000005</v>
      </c>
      <c r="AI18" s="46">
        <f>+'44 92'!AI18+'DDS Fac. BOI'!AI18+DDS.Inspection!AI18</f>
        <v>260666.05184000006</v>
      </c>
      <c r="AJ18" s="46">
        <f>+'44 92'!AJ18+'DDS Fac. BOI'!AJ18+DDS.Inspection!AJ18</f>
        <v>0</v>
      </c>
      <c r="AK18" s="47">
        <f t="shared" si="19"/>
        <v>260666.05184000006</v>
      </c>
      <c r="AL18" s="46">
        <f>+'44 92'!AL18+'DDS Fac. BOI'!AL18+DDS.Inspection!AL18</f>
        <v>261959.06312000004</v>
      </c>
      <c r="AM18" s="46">
        <f>+'44 92'!AM18+'DDS Fac. BOI'!AM18+DDS.Inspection!AM18</f>
        <v>0</v>
      </c>
      <c r="AN18" s="48">
        <f t="shared" si="20"/>
        <v>261959.06312000004</v>
      </c>
      <c r="AO18" s="190">
        <f t="shared" si="21"/>
        <v>782614.7433600002</v>
      </c>
      <c r="AP18" s="129">
        <f t="shared" si="22"/>
        <v>0</v>
      </c>
      <c r="AQ18" s="222">
        <f t="shared" si="23"/>
        <v>782614.7433600002</v>
      </c>
      <c r="AR18" s="293">
        <f>+'44 92'!AR18+'DDS Fac. BOI'!AR18+DDS.Inspection!AR18</f>
        <v>267728.17856000009</v>
      </c>
      <c r="AS18" s="46">
        <f>+'44 92'!AS18+'DDS Fac. BOI'!AS18+DDS.Inspection!AS18</f>
        <v>0</v>
      </c>
      <c r="AT18" s="47">
        <f t="shared" si="24"/>
        <v>267728.17856000009</v>
      </c>
      <c r="AU18" s="46">
        <f>+'44 92'!AU18+'DDS Fac. BOI'!AU18+DDS.Inspection!AU18</f>
        <v>267728.17856000009</v>
      </c>
      <c r="AV18" s="46">
        <f>+'44 92'!AV18+'DDS Fac. BOI'!AV18+DDS.Inspection!AV18</f>
        <v>0</v>
      </c>
      <c r="AW18" s="47">
        <f t="shared" si="25"/>
        <v>267728.17856000009</v>
      </c>
      <c r="AX18" s="46">
        <f>+'44 92'!AX18+'DDS Fac. BOI'!AX18+DDS.Inspection!AX18</f>
        <v>266607.43872000003</v>
      </c>
      <c r="AY18" s="46">
        <f>+'44 92'!AY18+'DDS Fac. BOI'!AY18+DDS.Inspection!AY18</f>
        <v>0</v>
      </c>
      <c r="AZ18" s="50">
        <f t="shared" si="26"/>
        <v>266607.43872000003</v>
      </c>
      <c r="BA18" s="190">
        <f t="shared" si="27"/>
        <v>802063.79584000027</v>
      </c>
      <c r="BB18" s="200">
        <f t="shared" si="28"/>
        <v>0</v>
      </c>
      <c r="BC18" s="222">
        <f t="shared" si="29"/>
        <v>802063.79584000027</v>
      </c>
      <c r="BD18" s="204">
        <f t="shared" si="30"/>
        <v>1584678.5392000005</v>
      </c>
      <c r="BE18" s="217">
        <f t="shared" si="31"/>
        <v>0</v>
      </c>
      <c r="BF18" s="225">
        <f t="shared" si="32"/>
        <v>1584678.5392000005</v>
      </c>
      <c r="BG18" s="204">
        <f t="shared" si="33"/>
        <v>3215528.0111200009</v>
      </c>
      <c r="BH18" s="133">
        <f t="shared" si="34"/>
        <v>1675283.5900000003</v>
      </c>
      <c r="BI18" s="225">
        <f t="shared" si="35"/>
        <v>1540244.4211200005</v>
      </c>
      <c r="BJ18" s="289"/>
    </row>
    <row r="19" spans="1:65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+'44 92'!E19+'DDS Fac. BOI'!E19+DDS.Inspection!E19</f>
        <v>477100</v>
      </c>
      <c r="F19" s="46">
        <f>+'44 92'!F19+'DDS Fac. BOI'!F19+DDS.Inspection!F19</f>
        <v>444241.87</v>
      </c>
      <c r="G19" s="47">
        <f t="shared" si="36"/>
        <v>32858.130000000005</v>
      </c>
      <c r="H19" s="46">
        <f>+'44 92'!H19+'DDS Fac. BOI'!H19+DDS.Inspection!H19</f>
        <v>368100</v>
      </c>
      <c r="I19" s="46">
        <f>+'44 92'!I19+'DDS Fac. BOI'!I19+DDS.Inspection!I19</f>
        <v>360090.88</v>
      </c>
      <c r="J19" s="47">
        <f t="shared" si="37"/>
        <v>8009.1199999999953</v>
      </c>
      <c r="K19" s="46">
        <f>+'44 92'!K19+'DDS Fac. BOI'!K19+DDS.Inspection!K19</f>
        <v>475600</v>
      </c>
      <c r="L19" s="46">
        <f>+'44 92'!L19+'DDS Fac. BOI'!L19+DDS.Inspection!L19</f>
        <v>127982.62</v>
      </c>
      <c r="M19" s="48">
        <f t="shared" si="38"/>
        <v>347617.38</v>
      </c>
      <c r="N19" s="190">
        <f t="shared" si="39"/>
        <v>1320800</v>
      </c>
      <c r="O19" s="129">
        <f t="shared" si="40"/>
        <v>932315.37</v>
      </c>
      <c r="P19" s="61">
        <f t="shared" si="13"/>
        <v>388484.63</v>
      </c>
      <c r="Q19" s="297">
        <f>+'44 92'!Q19+'DDS Fac. BOI'!Q19+DDS.Inspection!Q19</f>
        <v>507999.99999999994</v>
      </c>
      <c r="R19" s="46">
        <f>+'44 92'!R19+'DDS Fac. BOI'!R19+DDS.Inspection!R19</f>
        <v>581980.55000000005</v>
      </c>
      <c r="S19" s="47">
        <f t="shared" si="41"/>
        <v>-73980.550000000105</v>
      </c>
      <c r="T19" s="46">
        <f>+'44 92'!T19+'DDS Fac. BOI'!T19+DDS.Inspection!T19</f>
        <v>501000</v>
      </c>
      <c r="U19" s="46">
        <f>+'44 92'!U19+'DDS Fac. BOI'!U19+DDS.Inspection!U19</f>
        <v>0</v>
      </c>
      <c r="V19" s="47">
        <f t="shared" si="42"/>
        <v>501000</v>
      </c>
      <c r="W19" s="46">
        <f>+'44 92'!W19+'DDS Fac. BOI'!W19+DDS.Inspection!W19</f>
        <v>540500</v>
      </c>
      <c r="X19" s="46">
        <f>+'44 92'!X19+'DDS Fac. BOI'!X19+DDS.Inspection!X19</f>
        <v>0</v>
      </c>
      <c r="Y19" s="48">
        <f t="shared" si="43"/>
        <v>540500</v>
      </c>
      <c r="Z19" s="190">
        <f t="shared" si="44"/>
        <v>1549500</v>
      </c>
      <c r="AA19" s="200">
        <f t="shared" si="45"/>
        <v>581980.55000000005</v>
      </c>
      <c r="AB19" s="61">
        <f t="shared" si="14"/>
        <v>967519.45</v>
      </c>
      <c r="AC19" s="204">
        <f t="shared" si="15"/>
        <v>2870300</v>
      </c>
      <c r="AD19" s="133">
        <f t="shared" si="16"/>
        <v>1514295.92</v>
      </c>
      <c r="AE19" s="225">
        <f t="shared" si="17"/>
        <v>1356004.08</v>
      </c>
      <c r="AF19" s="293">
        <f>+'44 92'!AF19+'DDS Fac. BOI'!AF19+DDS.Inspection!AF19</f>
        <v>531250</v>
      </c>
      <c r="AG19" s="46">
        <f>+'44 92'!AG19+'DDS Fac. BOI'!AG19+DDS.Inspection!AG19</f>
        <v>0</v>
      </c>
      <c r="AH19" s="47">
        <f t="shared" si="18"/>
        <v>531250</v>
      </c>
      <c r="AI19" s="46">
        <f>+'44 92'!AI19+'DDS Fac. BOI'!AI19+DDS.Inspection!AI19</f>
        <v>559250</v>
      </c>
      <c r="AJ19" s="46">
        <f>+'44 92'!AJ19+'DDS Fac. BOI'!AJ19+DDS.Inspection!AJ19</f>
        <v>0</v>
      </c>
      <c r="AK19" s="47">
        <f t="shared" si="19"/>
        <v>559250</v>
      </c>
      <c r="AL19" s="46">
        <f>+'44 92'!AL19+'DDS Fac. BOI'!AL19+DDS.Inspection!AL19</f>
        <v>457500</v>
      </c>
      <c r="AM19" s="46">
        <f>+'44 92'!AM19+'DDS Fac. BOI'!AM19+DDS.Inspection!AM19</f>
        <v>0</v>
      </c>
      <c r="AN19" s="48">
        <f t="shared" si="20"/>
        <v>457500</v>
      </c>
      <c r="AO19" s="190">
        <f t="shared" si="21"/>
        <v>1548000</v>
      </c>
      <c r="AP19" s="129">
        <f t="shared" si="22"/>
        <v>0</v>
      </c>
      <c r="AQ19" s="222">
        <f t="shared" si="23"/>
        <v>1548000</v>
      </c>
      <c r="AR19" s="293">
        <f>+'44 92'!AR19+'DDS Fac. BOI'!AR19+DDS.Inspection!AR19</f>
        <v>1167250</v>
      </c>
      <c r="AS19" s="46">
        <f>+'44 92'!AS19+'DDS Fac. BOI'!AS19+DDS.Inspection!AS19</f>
        <v>0</v>
      </c>
      <c r="AT19" s="47">
        <f t="shared" si="24"/>
        <v>1167250</v>
      </c>
      <c r="AU19" s="46">
        <f>+'44 92'!AU19+'DDS Fac. BOI'!AU19+DDS.Inspection!AU19</f>
        <v>508250</v>
      </c>
      <c r="AV19" s="46">
        <f>+'44 92'!AV19+'DDS Fac. BOI'!AV19+DDS.Inspection!AV19</f>
        <v>0</v>
      </c>
      <c r="AW19" s="47">
        <f t="shared" si="25"/>
        <v>508250</v>
      </c>
      <c r="AX19" s="46">
        <f>+'44 92'!AX19+'DDS Fac. BOI'!AX19+DDS.Inspection!AX19</f>
        <v>419500.00000000006</v>
      </c>
      <c r="AY19" s="46">
        <f>+'44 92'!AY19+'DDS Fac. BOI'!AY19+DDS.Inspection!AY19</f>
        <v>0</v>
      </c>
      <c r="AZ19" s="50">
        <f t="shared" si="26"/>
        <v>419500.00000000006</v>
      </c>
      <c r="BA19" s="190">
        <f t="shared" si="27"/>
        <v>2095000</v>
      </c>
      <c r="BB19" s="200">
        <f t="shared" si="28"/>
        <v>0</v>
      </c>
      <c r="BC19" s="222">
        <f t="shared" si="29"/>
        <v>2095000</v>
      </c>
      <c r="BD19" s="204">
        <f t="shared" si="30"/>
        <v>3643000</v>
      </c>
      <c r="BE19" s="217">
        <f t="shared" si="31"/>
        <v>0</v>
      </c>
      <c r="BF19" s="225">
        <f t="shared" si="32"/>
        <v>3643000</v>
      </c>
      <c r="BG19" s="204">
        <f t="shared" si="33"/>
        <v>6513300</v>
      </c>
      <c r="BH19" s="133">
        <f t="shared" si="34"/>
        <v>1514295.92</v>
      </c>
      <c r="BI19" s="225">
        <f t="shared" si="35"/>
        <v>4999004.08</v>
      </c>
      <c r="BJ19" s="289"/>
    </row>
    <row r="20" spans="1:65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+'44 92'!E20+'DDS Fac. BOI'!E20+DDS.Inspection!E20</f>
        <v>0</v>
      </c>
      <c r="F20" s="46">
        <f>+'44 92'!F20+'DDS Fac. BOI'!F20+DDS.Inspection!F20</f>
        <v>0</v>
      </c>
      <c r="G20" s="47">
        <f t="shared" si="36"/>
        <v>0</v>
      </c>
      <c r="H20" s="46">
        <f>+'44 92'!H20+'DDS Fac. BOI'!H20+DDS.Inspection!H20</f>
        <v>0</v>
      </c>
      <c r="I20" s="46">
        <f>+'44 92'!I20+'DDS Fac. BOI'!I20+DDS.Inspection!I20</f>
        <v>0</v>
      </c>
      <c r="J20" s="47">
        <f t="shared" si="37"/>
        <v>0</v>
      </c>
      <c r="K20" s="46">
        <f>+'44 92'!K20+'DDS Fac. BOI'!K20+DDS.Inspection!K20</f>
        <v>0</v>
      </c>
      <c r="L20" s="46">
        <f>+'44 92'!L20+'DDS Fac. BOI'!L20+DDS.Inspection!L20</f>
        <v>0</v>
      </c>
      <c r="M20" s="48">
        <f t="shared" si="38"/>
        <v>0</v>
      </c>
      <c r="N20" s="190">
        <f t="shared" si="39"/>
        <v>0</v>
      </c>
      <c r="O20" s="129">
        <f t="shared" si="40"/>
        <v>0</v>
      </c>
      <c r="P20" s="61">
        <f t="shared" si="13"/>
        <v>0</v>
      </c>
      <c r="Q20" s="297">
        <f>+'44 92'!Q20+'DDS Fac. BOI'!Q20+DDS.Inspection!Q20</f>
        <v>0</v>
      </c>
      <c r="R20" s="46">
        <f>+'44 92'!R20+'DDS Fac. BOI'!R20+DDS.Inspection!R20</f>
        <v>0</v>
      </c>
      <c r="S20" s="47">
        <f t="shared" si="41"/>
        <v>0</v>
      </c>
      <c r="T20" s="46">
        <f>+'44 92'!T20+'DDS Fac. BOI'!T20+DDS.Inspection!T20</f>
        <v>0</v>
      </c>
      <c r="U20" s="46">
        <f>+'44 92'!U20+'DDS Fac. BOI'!U20+DDS.Inspection!U20</f>
        <v>0</v>
      </c>
      <c r="V20" s="47">
        <f t="shared" si="42"/>
        <v>0</v>
      </c>
      <c r="W20" s="46">
        <f>+'44 92'!W20+'DDS Fac. BOI'!W20+DDS.Inspection!W20</f>
        <v>0</v>
      </c>
      <c r="X20" s="46">
        <f>+'44 92'!X20+'DDS Fac. BOI'!X20+DDS.Inspection!X20</f>
        <v>0</v>
      </c>
      <c r="Y20" s="48">
        <f t="shared" si="43"/>
        <v>0</v>
      </c>
      <c r="Z20" s="190">
        <f t="shared" si="44"/>
        <v>0</v>
      </c>
      <c r="AA20" s="200">
        <f t="shared" si="45"/>
        <v>0</v>
      </c>
      <c r="AB20" s="61">
        <f t="shared" si="14"/>
        <v>0</v>
      </c>
      <c r="AC20" s="204">
        <f t="shared" si="15"/>
        <v>0</v>
      </c>
      <c r="AD20" s="133">
        <f t="shared" si="16"/>
        <v>0</v>
      </c>
      <c r="AE20" s="225">
        <f t="shared" si="17"/>
        <v>0</v>
      </c>
      <c r="AF20" s="293">
        <f>+'44 92'!AF20+'DDS Fac. BOI'!AF20+DDS.Inspection!AF20</f>
        <v>0</v>
      </c>
      <c r="AG20" s="46">
        <f>+'44 92'!AG20+'DDS Fac. BOI'!AG20+DDS.Inspection!AG20</f>
        <v>0</v>
      </c>
      <c r="AH20" s="47">
        <f t="shared" si="18"/>
        <v>0</v>
      </c>
      <c r="AI20" s="46">
        <f>+'44 92'!AI20+'DDS Fac. BOI'!AI20+DDS.Inspection!AI20</f>
        <v>0</v>
      </c>
      <c r="AJ20" s="46">
        <f>+'44 92'!AJ20+'DDS Fac. BOI'!AJ20+DDS.Inspection!AJ20</f>
        <v>0</v>
      </c>
      <c r="AK20" s="47">
        <f t="shared" si="19"/>
        <v>0</v>
      </c>
      <c r="AL20" s="46">
        <f>+'44 92'!AL20+'DDS Fac. BOI'!AL20+DDS.Inspection!AL20</f>
        <v>0</v>
      </c>
      <c r="AM20" s="46">
        <f>+'44 92'!AM20+'DDS Fac. BOI'!AM20+DDS.Inspection!AM20</f>
        <v>0</v>
      </c>
      <c r="AN20" s="48">
        <f t="shared" si="20"/>
        <v>0</v>
      </c>
      <c r="AO20" s="190">
        <f t="shared" si="21"/>
        <v>0</v>
      </c>
      <c r="AP20" s="129">
        <f t="shared" si="22"/>
        <v>0</v>
      </c>
      <c r="AQ20" s="222">
        <f t="shared" si="23"/>
        <v>0</v>
      </c>
      <c r="AR20" s="293">
        <f>+'44 92'!AR20+'DDS Fac. BOI'!AR20+DDS.Inspection!AR20</f>
        <v>0</v>
      </c>
      <c r="AS20" s="46">
        <f>+'44 92'!AS20+'DDS Fac. BOI'!AS20+DDS.Inspection!AS20</f>
        <v>0</v>
      </c>
      <c r="AT20" s="47">
        <f t="shared" si="24"/>
        <v>0</v>
      </c>
      <c r="AU20" s="46">
        <f>+'44 92'!AU20+'DDS Fac. BOI'!AU20+DDS.Inspection!AU20</f>
        <v>0</v>
      </c>
      <c r="AV20" s="46">
        <f>+'44 92'!AV20+'DDS Fac. BOI'!AV20+DDS.Inspection!AV20</f>
        <v>0</v>
      </c>
      <c r="AW20" s="47">
        <f t="shared" si="25"/>
        <v>0</v>
      </c>
      <c r="AX20" s="46">
        <f>+'44 92'!AX20+'DDS Fac. BOI'!AX20+DDS.Inspection!AX20</f>
        <v>0</v>
      </c>
      <c r="AY20" s="46">
        <f>+'44 92'!AY20+'DDS Fac. BOI'!AY20+DDS.Inspection!AY20</f>
        <v>0</v>
      </c>
      <c r="AZ20" s="50">
        <f t="shared" si="26"/>
        <v>0</v>
      </c>
      <c r="BA20" s="190">
        <f t="shared" si="27"/>
        <v>0</v>
      </c>
      <c r="BB20" s="200">
        <f t="shared" si="28"/>
        <v>0</v>
      </c>
      <c r="BC20" s="222">
        <f t="shared" si="29"/>
        <v>0</v>
      </c>
      <c r="BD20" s="204">
        <f t="shared" si="30"/>
        <v>0</v>
      </c>
      <c r="BE20" s="217">
        <f t="shared" si="31"/>
        <v>0</v>
      </c>
      <c r="BF20" s="225">
        <f t="shared" si="32"/>
        <v>0</v>
      </c>
      <c r="BG20" s="204">
        <f t="shared" si="33"/>
        <v>0</v>
      </c>
      <c r="BH20" s="133">
        <f t="shared" si="34"/>
        <v>0</v>
      </c>
      <c r="BI20" s="225">
        <f t="shared" si="35"/>
        <v>0</v>
      </c>
      <c r="BJ20" s="289"/>
    </row>
    <row r="21" spans="1:65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46">
        <f>+'44 92'!E21+'DDS Fac. BOI'!E21+DDS.Inspection!E21</f>
        <v>0</v>
      </c>
      <c r="F21" s="46">
        <f>+'44 92'!F21+'DDS Fac. BOI'!F21+DDS.Inspection!F21</f>
        <v>0</v>
      </c>
      <c r="G21" s="47">
        <f t="shared" si="36"/>
        <v>0</v>
      </c>
      <c r="H21" s="46">
        <f>+'44 92'!H21+'DDS Fac. BOI'!H21+DDS.Inspection!H21</f>
        <v>0</v>
      </c>
      <c r="I21" s="46">
        <f>+'44 92'!I21+'DDS Fac. BOI'!I21+DDS.Inspection!I21</f>
        <v>0</v>
      </c>
      <c r="J21" s="47">
        <f t="shared" si="37"/>
        <v>0</v>
      </c>
      <c r="K21" s="46">
        <f>+'44 92'!K21+'DDS Fac. BOI'!K21+DDS.Inspection!K21</f>
        <v>0</v>
      </c>
      <c r="L21" s="46">
        <f>+'44 92'!L21+'DDS Fac. BOI'!L21+DDS.Inspection!L21</f>
        <v>0</v>
      </c>
      <c r="M21" s="48">
        <f t="shared" si="38"/>
        <v>0</v>
      </c>
      <c r="N21" s="190">
        <f t="shared" si="39"/>
        <v>0</v>
      </c>
      <c r="O21" s="129">
        <f t="shared" si="40"/>
        <v>0</v>
      </c>
      <c r="P21" s="61">
        <f t="shared" si="13"/>
        <v>0</v>
      </c>
      <c r="Q21" s="297">
        <f>+'44 92'!Q21+'DDS Fac. BOI'!Q21+DDS.Inspection!Q21</f>
        <v>0</v>
      </c>
      <c r="R21" s="46">
        <f>+'44 92'!R21+'DDS Fac. BOI'!R21+DDS.Inspection!R21</f>
        <v>0</v>
      </c>
      <c r="S21" s="47">
        <f t="shared" si="41"/>
        <v>0</v>
      </c>
      <c r="T21" s="46">
        <f>+'44 92'!T21+'DDS Fac. BOI'!T21+DDS.Inspection!T21</f>
        <v>0</v>
      </c>
      <c r="U21" s="46">
        <f>+'44 92'!U21+'DDS Fac. BOI'!U21+DDS.Inspection!U21</f>
        <v>0</v>
      </c>
      <c r="V21" s="47">
        <f t="shared" si="42"/>
        <v>0</v>
      </c>
      <c r="W21" s="46">
        <f>+'44 92'!W21+'DDS Fac. BOI'!W21+DDS.Inspection!W21</f>
        <v>0</v>
      </c>
      <c r="X21" s="46">
        <f>+'44 92'!X21+'DDS Fac. BOI'!X21+DDS.Inspection!X21</f>
        <v>0</v>
      </c>
      <c r="Y21" s="48">
        <f t="shared" si="43"/>
        <v>0</v>
      </c>
      <c r="Z21" s="190">
        <f t="shared" si="44"/>
        <v>0</v>
      </c>
      <c r="AA21" s="200">
        <f t="shared" si="45"/>
        <v>0</v>
      </c>
      <c r="AB21" s="61">
        <f t="shared" si="14"/>
        <v>0</v>
      </c>
      <c r="AC21" s="204">
        <f t="shared" si="15"/>
        <v>0</v>
      </c>
      <c r="AD21" s="133">
        <f t="shared" si="16"/>
        <v>0</v>
      </c>
      <c r="AE21" s="225">
        <f t="shared" si="17"/>
        <v>0</v>
      </c>
      <c r="AF21" s="293">
        <f>+'44 92'!AF21+'DDS Fac. BOI'!AF21+DDS.Inspection!AF21</f>
        <v>0</v>
      </c>
      <c r="AG21" s="46">
        <f>+'44 92'!AG21+'DDS Fac. BOI'!AG21+DDS.Inspection!AG21</f>
        <v>0</v>
      </c>
      <c r="AH21" s="47">
        <f t="shared" si="18"/>
        <v>0</v>
      </c>
      <c r="AI21" s="46">
        <f>+'44 92'!AI21+'DDS Fac. BOI'!AI21+DDS.Inspection!AI21</f>
        <v>0</v>
      </c>
      <c r="AJ21" s="46">
        <f>+'44 92'!AJ21+'DDS Fac. BOI'!AJ21+DDS.Inspection!AJ21</f>
        <v>0</v>
      </c>
      <c r="AK21" s="47">
        <f t="shared" si="19"/>
        <v>0</v>
      </c>
      <c r="AL21" s="46">
        <f>+'44 92'!AL21+'DDS Fac. BOI'!AL21+DDS.Inspection!AL21</f>
        <v>0</v>
      </c>
      <c r="AM21" s="46">
        <f>+'44 92'!AM21+'DDS Fac. BOI'!AM21+DDS.Inspection!AM21</f>
        <v>0</v>
      </c>
      <c r="AN21" s="48">
        <f t="shared" si="20"/>
        <v>0</v>
      </c>
      <c r="AO21" s="190">
        <f t="shared" si="21"/>
        <v>0</v>
      </c>
      <c r="AP21" s="129">
        <f t="shared" si="22"/>
        <v>0</v>
      </c>
      <c r="AQ21" s="222">
        <f t="shared" si="23"/>
        <v>0</v>
      </c>
      <c r="AR21" s="293">
        <f>+'44 92'!AR21+'DDS Fac. BOI'!AR21+DDS.Inspection!AR21</f>
        <v>0</v>
      </c>
      <c r="AS21" s="46">
        <f>+'44 92'!AS21+'DDS Fac. BOI'!AS21+DDS.Inspection!AS21</f>
        <v>0</v>
      </c>
      <c r="AT21" s="47">
        <f t="shared" si="24"/>
        <v>0</v>
      </c>
      <c r="AU21" s="46">
        <f>+'44 92'!AU21+'DDS Fac. BOI'!AU21+DDS.Inspection!AU21</f>
        <v>0</v>
      </c>
      <c r="AV21" s="46">
        <f>+'44 92'!AV21+'DDS Fac. BOI'!AV21+DDS.Inspection!AV21</f>
        <v>0</v>
      </c>
      <c r="AW21" s="47">
        <f t="shared" si="25"/>
        <v>0</v>
      </c>
      <c r="AX21" s="46">
        <f>+'44 92'!AX21+'DDS Fac. BOI'!AX21+DDS.Inspection!AX21</f>
        <v>0</v>
      </c>
      <c r="AY21" s="46">
        <f>+'44 92'!AY21+'DDS Fac. BOI'!AY21+DDS.Inspection!AY21</f>
        <v>0</v>
      </c>
      <c r="AZ21" s="50">
        <f t="shared" si="26"/>
        <v>0</v>
      </c>
      <c r="BA21" s="190">
        <f t="shared" si="27"/>
        <v>0</v>
      </c>
      <c r="BB21" s="200">
        <f t="shared" si="28"/>
        <v>0</v>
      </c>
      <c r="BC21" s="222">
        <f t="shared" si="29"/>
        <v>0</v>
      </c>
      <c r="BD21" s="204">
        <f t="shared" si="30"/>
        <v>0</v>
      </c>
      <c r="BE21" s="217">
        <f t="shared" si="31"/>
        <v>0</v>
      </c>
      <c r="BF21" s="225">
        <f t="shared" si="32"/>
        <v>0</v>
      </c>
      <c r="BG21" s="204">
        <f t="shared" si="33"/>
        <v>0</v>
      </c>
      <c r="BH21" s="133">
        <f t="shared" si="34"/>
        <v>0</v>
      </c>
      <c r="BI21" s="225">
        <f t="shared" si="35"/>
        <v>0</v>
      </c>
      <c r="BJ21" s="289"/>
    </row>
    <row r="22" spans="1:65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+'44 92'!E22+'DDS Fac. BOI'!E22+DDS.Inspection!E22</f>
        <v>219418.45999999993</v>
      </c>
      <c r="F22" s="46">
        <f>+'44 92'!F22+'DDS Fac. BOI'!F22+DDS.Inspection!F22</f>
        <v>233664.98</v>
      </c>
      <c r="G22" s="47">
        <f t="shared" si="36"/>
        <v>-14246.520000000077</v>
      </c>
      <c r="H22" s="46">
        <f>+'44 92'!H22+'DDS Fac. BOI'!H22+DDS.Inspection!H22</f>
        <v>242172.52</v>
      </c>
      <c r="I22" s="46">
        <f>+'44 92'!I22+'DDS Fac. BOI'!I22+DDS.Inspection!I22</f>
        <v>221490.07</v>
      </c>
      <c r="J22" s="47">
        <f t="shared" si="37"/>
        <v>20682.449999999983</v>
      </c>
      <c r="K22" s="46">
        <f>+'44 92'!K22+'DDS Fac. BOI'!K22+DDS.Inspection!K22</f>
        <v>246168.75</v>
      </c>
      <c r="L22" s="46">
        <f>+'44 92'!L22+'DDS Fac. BOI'!L22+DDS.Inspection!L22</f>
        <v>257429.97</v>
      </c>
      <c r="M22" s="48">
        <f t="shared" si="38"/>
        <v>-11261.220000000001</v>
      </c>
      <c r="N22" s="190">
        <f t="shared" si="39"/>
        <v>707759.73</v>
      </c>
      <c r="O22" s="129">
        <f t="shared" si="40"/>
        <v>712585.02</v>
      </c>
      <c r="P22" s="61">
        <f t="shared" si="13"/>
        <v>-4825.2900000000373</v>
      </c>
      <c r="Q22" s="297">
        <f>+'44 92'!Q22+'DDS Fac. BOI'!Q22+DDS.Inspection!Q22</f>
        <v>259134.35</v>
      </c>
      <c r="R22" s="46">
        <f>+'44 92'!R22+'DDS Fac. BOI'!R22+DDS.Inspection!R22</f>
        <v>240440.92</v>
      </c>
      <c r="S22" s="47">
        <f t="shared" si="41"/>
        <v>18693.429999999993</v>
      </c>
      <c r="T22" s="46">
        <f>+'44 92'!T22+'DDS Fac. BOI'!T22+DDS.Inspection!T22</f>
        <v>257669.70000000004</v>
      </c>
      <c r="U22" s="46">
        <f>+'44 92'!U22+'DDS Fac. BOI'!U22+DDS.Inspection!U22</f>
        <v>0</v>
      </c>
      <c r="V22" s="47">
        <f t="shared" si="42"/>
        <v>257669.70000000004</v>
      </c>
      <c r="W22" s="46">
        <f>+'44 92'!W22+'DDS Fac. BOI'!W22+DDS.Inspection!W22</f>
        <v>258607.00000000003</v>
      </c>
      <c r="X22" s="46">
        <f>+'44 92'!X22+'DDS Fac. BOI'!X22+DDS.Inspection!X22</f>
        <v>0</v>
      </c>
      <c r="Y22" s="48">
        <f t="shared" si="43"/>
        <v>258607.00000000003</v>
      </c>
      <c r="Z22" s="190">
        <f t="shared" si="44"/>
        <v>775411.05</v>
      </c>
      <c r="AA22" s="200">
        <f t="shared" si="45"/>
        <v>240440.92</v>
      </c>
      <c r="AB22" s="61">
        <f t="shared" si="14"/>
        <v>534970.13</v>
      </c>
      <c r="AC22" s="204">
        <f t="shared" si="15"/>
        <v>1483170.78</v>
      </c>
      <c r="AD22" s="133">
        <f t="shared" si="16"/>
        <v>953025.94000000006</v>
      </c>
      <c r="AE22" s="225">
        <f t="shared" si="17"/>
        <v>530144.84</v>
      </c>
      <c r="AF22" s="293">
        <f>+'44 92'!AF22+'DDS Fac. BOI'!AF22+DDS.Inspection!AF22</f>
        <v>308239.2</v>
      </c>
      <c r="AG22" s="46">
        <f>+'44 92'!AG22+'DDS Fac. BOI'!AG22+DDS.Inspection!AG22</f>
        <v>0</v>
      </c>
      <c r="AH22" s="47">
        <f t="shared" si="18"/>
        <v>308239.2</v>
      </c>
      <c r="AI22" s="46">
        <f>+'44 92'!AI22+'DDS Fac. BOI'!AI22+DDS.Inspection!AI22</f>
        <v>332940.86</v>
      </c>
      <c r="AJ22" s="46">
        <f>+'44 92'!AJ22+'DDS Fac. BOI'!AJ22+DDS.Inspection!AJ22</f>
        <v>0</v>
      </c>
      <c r="AK22" s="47">
        <f t="shared" si="19"/>
        <v>332940.86</v>
      </c>
      <c r="AL22" s="46">
        <f>+'44 92'!AL22+'DDS Fac. BOI'!AL22+DDS.Inspection!AL22</f>
        <v>350641.01</v>
      </c>
      <c r="AM22" s="46">
        <f>+'44 92'!AM22+'DDS Fac. BOI'!AM22+DDS.Inspection!AM22</f>
        <v>0</v>
      </c>
      <c r="AN22" s="48">
        <f t="shared" si="20"/>
        <v>350641.01</v>
      </c>
      <c r="AO22" s="190">
        <f t="shared" si="21"/>
        <v>991821.07000000007</v>
      </c>
      <c r="AP22" s="129">
        <f t="shared" si="22"/>
        <v>0</v>
      </c>
      <c r="AQ22" s="222">
        <f t="shared" si="23"/>
        <v>991821.07000000007</v>
      </c>
      <c r="AR22" s="293">
        <f>+'44 92'!AR22+'DDS Fac. BOI'!AR22+DDS.Inspection!AR22</f>
        <v>347830.7</v>
      </c>
      <c r="AS22" s="46">
        <f>+'44 92'!AS22+'DDS Fac. BOI'!AS22+DDS.Inspection!AS22</f>
        <v>0</v>
      </c>
      <c r="AT22" s="47">
        <f t="shared" si="24"/>
        <v>347830.7</v>
      </c>
      <c r="AU22" s="46">
        <f>+'44 92'!AU22+'DDS Fac. BOI'!AU22+DDS.Inspection!AU22</f>
        <v>348209.44</v>
      </c>
      <c r="AV22" s="46">
        <f>+'44 92'!AV22+'DDS Fac. BOI'!AV22+DDS.Inspection!AV22</f>
        <v>0</v>
      </c>
      <c r="AW22" s="47">
        <f t="shared" si="25"/>
        <v>348209.44</v>
      </c>
      <c r="AX22" s="46">
        <f>+'44 92'!AX22+'DDS Fac. BOI'!AX22+DDS.Inspection!AX22</f>
        <v>344467.92</v>
      </c>
      <c r="AY22" s="46">
        <f>+'44 92'!AY22+'DDS Fac. BOI'!AY22+DDS.Inspection!AY22</f>
        <v>0</v>
      </c>
      <c r="AZ22" s="50">
        <f t="shared" si="26"/>
        <v>344467.92</v>
      </c>
      <c r="BA22" s="190">
        <f t="shared" si="27"/>
        <v>1040508.06</v>
      </c>
      <c r="BB22" s="200">
        <f t="shared" si="28"/>
        <v>0</v>
      </c>
      <c r="BC22" s="222">
        <f t="shared" si="29"/>
        <v>1040508.06</v>
      </c>
      <c r="BD22" s="204">
        <f t="shared" si="30"/>
        <v>2032329.13</v>
      </c>
      <c r="BE22" s="217">
        <f t="shared" si="31"/>
        <v>0</v>
      </c>
      <c r="BF22" s="225">
        <f t="shared" si="32"/>
        <v>2032329.13</v>
      </c>
      <c r="BG22" s="204">
        <f t="shared" si="33"/>
        <v>3515499.91</v>
      </c>
      <c r="BH22" s="133">
        <f t="shared" si="34"/>
        <v>953025.94000000006</v>
      </c>
      <c r="BI22" s="225">
        <f t="shared" si="35"/>
        <v>2562473.9700000002</v>
      </c>
      <c r="BJ22" s="289"/>
      <c r="BM22" s="34" t="s">
        <v>113</v>
      </c>
    </row>
    <row r="23" spans="1:65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+'44 92'!E23+'DDS Fac. BOI'!E23+DDS.Inspection!E23</f>
        <v>741342</v>
      </c>
      <c r="F23" s="46">
        <f>+'44 92'!F23+'DDS Fac. BOI'!F23+DDS.Inspection!F23</f>
        <v>851456.95000000007</v>
      </c>
      <c r="G23" s="47">
        <f t="shared" si="36"/>
        <v>-110114.95000000007</v>
      </c>
      <c r="H23" s="46">
        <f>+'44 92'!H23+'DDS Fac. BOI'!H23+DDS.Inspection!H23</f>
        <v>807000</v>
      </c>
      <c r="I23" s="46">
        <f>+'44 92'!I23+'DDS Fac. BOI'!I23+DDS.Inspection!I23</f>
        <v>996425.25</v>
      </c>
      <c r="J23" s="47">
        <f t="shared" si="37"/>
        <v>-189425.25</v>
      </c>
      <c r="K23" s="46">
        <f>+'44 92'!K23+'DDS Fac. BOI'!K23+DDS.Inspection!K23</f>
        <v>789100</v>
      </c>
      <c r="L23" s="46">
        <f>+'44 92'!L23+'DDS Fac. BOI'!L23+DDS.Inspection!L23</f>
        <v>1329630.97</v>
      </c>
      <c r="M23" s="48">
        <f t="shared" si="38"/>
        <v>-540530.97</v>
      </c>
      <c r="N23" s="190">
        <f t="shared" si="39"/>
        <v>2337442</v>
      </c>
      <c r="O23" s="129">
        <f t="shared" si="40"/>
        <v>3177513.17</v>
      </c>
      <c r="P23" s="61">
        <f t="shared" si="13"/>
        <v>-840071.16999999993</v>
      </c>
      <c r="Q23" s="297">
        <f>+'44 92'!Q23+'DDS Fac. BOI'!Q23+DDS.Inspection!Q23</f>
        <v>711000</v>
      </c>
      <c r="R23" s="46">
        <f>+'44 92'!R23+'DDS Fac. BOI'!R23+DDS.Inspection!R23</f>
        <v>1622323.44</v>
      </c>
      <c r="S23" s="47">
        <f t="shared" si="41"/>
        <v>-911323.44</v>
      </c>
      <c r="T23" s="46">
        <f>+'44 92'!T23+'DDS Fac. BOI'!T23+DDS.Inspection!T23</f>
        <v>896342</v>
      </c>
      <c r="U23" s="46">
        <f>+'44 92'!U23+'DDS Fac. BOI'!U23+DDS.Inspection!U23</f>
        <v>0</v>
      </c>
      <c r="V23" s="47">
        <f t="shared" si="42"/>
        <v>896342</v>
      </c>
      <c r="W23" s="46">
        <f>+'44 92'!W23+'DDS Fac. BOI'!W23+DDS.Inspection!W23</f>
        <v>799000</v>
      </c>
      <c r="X23" s="46">
        <f>+'44 92'!X23+'DDS Fac. BOI'!X23+DDS.Inspection!X23</f>
        <v>0</v>
      </c>
      <c r="Y23" s="48">
        <f t="shared" si="43"/>
        <v>799000</v>
      </c>
      <c r="Z23" s="190">
        <f t="shared" si="44"/>
        <v>2406342</v>
      </c>
      <c r="AA23" s="200">
        <f t="shared" si="45"/>
        <v>1622323.44</v>
      </c>
      <c r="AB23" s="61">
        <f t="shared" si="14"/>
        <v>784018.56</v>
      </c>
      <c r="AC23" s="204">
        <f t="shared" si="15"/>
        <v>4743784</v>
      </c>
      <c r="AD23" s="133">
        <f t="shared" si="16"/>
        <v>4799836.6099999994</v>
      </c>
      <c r="AE23" s="225">
        <f t="shared" si="17"/>
        <v>-56052.609999999404</v>
      </c>
      <c r="AF23" s="293">
        <f>+'44 92'!AF23+'DDS Fac. BOI'!AF23+DDS.Inspection!AF23</f>
        <v>769000</v>
      </c>
      <c r="AG23" s="46">
        <f>+'44 92'!AG23+'DDS Fac. BOI'!AG23+DDS.Inspection!AG23</f>
        <v>0</v>
      </c>
      <c r="AH23" s="47">
        <f t="shared" si="18"/>
        <v>769000</v>
      </c>
      <c r="AI23" s="46">
        <f>+'44 92'!AI23+'DDS Fac. BOI'!AI23+DDS.Inspection!AI23</f>
        <v>802000</v>
      </c>
      <c r="AJ23" s="46">
        <f>+'44 92'!AJ23+'DDS Fac. BOI'!AJ23+DDS.Inspection!AJ23</f>
        <v>0</v>
      </c>
      <c r="AK23" s="47">
        <f t="shared" si="19"/>
        <v>802000</v>
      </c>
      <c r="AL23" s="46">
        <f>+'44 92'!AL23+'DDS Fac. BOI'!AL23+DDS.Inspection!AL23</f>
        <v>758342</v>
      </c>
      <c r="AM23" s="46">
        <f>+'44 92'!AM23+'DDS Fac. BOI'!AM23+DDS.Inspection!AM23</f>
        <v>0</v>
      </c>
      <c r="AN23" s="48">
        <f t="shared" si="20"/>
        <v>758342</v>
      </c>
      <c r="AO23" s="190">
        <f t="shared" si="21"/>
        <v>2329342</v>
      </c>
      <c r="AP23" s="129">
        <f t="shared" si="22"/>
        <v>0</v>
      </c>
      <c r="AQ23" s="222">
        <f t="shared" si="23"/>
        <v>2329342</v>
      </c>
      <c r="AR23" s="293">
        <f>+'44 92'!AR23+'DDS Fac. BOI'!AR23+DDS.Inspection!AR23</f>
        <v>706000</v>
      </c>
      <c r="AS23" s="46">
        <f>+'44 92'!AS23+'DDS Fac. BOI'!AS23+DDS.Inspection!AS23</f>
        <v>0</v>
      </c>
      <c r="AT23" s="47">
        <f t="shared" si="24"/>
        <v>706000</v>
      </c>
      <c r="AU23" s="46">
        <f>+'44 92'!AU23+'DDS Fac. BOI'!AU23+DDS.Inspection!AU23</f>
        <v>757000</v>
      </c>
      <c r="AV23" s="46">
        <f>+'44 92'!AV23+'DDS Fac. BOI'!AV23+DDS.Inspection!AV23</f>
        <v>0</v>
      </c>
      <c r="AW23" s="47">
        <f t="shared" si="25"/>
        <v>757000</v>
      </c>
      <c r="AX23" s="46">
        <f>+'44 92'!AX23+'DDS Fac. BOI'!AX23+DDS.Inspection!AX23</f>
        <v>739000</v>
      </c>
      <c r="AY23" s="46">
        <f>+'44 92'!AY23+'DDS Fac. BOI'!AY23+DDS.Inspection!AY23</f>
        <v>0</v>
      </c>
      <c r="AZ23" s="50">
        <f t="shared" si="26"/>
        <v>739000</v>
      </c>
      <c r="BA23" s="190">
        <f t="shared" si="27"/>
        <v>2202000</v>
      </c>
      <c r="BB23" s="200">
        <f t="shared" si="28"/>
        <v>0</v>
      </c>
      <c r="BC23" s="222">
        <f t="shared" si="29"/>
        <v>2202000</v>
      </c>
      <c r="BD23" s="204">
        <f t="shared" si="30"/>
        <v>4531342</v>
      </c>
      <c r="BE23" s="217">
        <f t="shared" si="31"/>
        <v>0</v>
      </c>
      <c r="BF23" s="225">
        <f t="shared" si="32"/>
        <v>4531342</v>
      </c>
      <c r="BG23" s="204">
        <f t="shared" si="33"/>
        <v>9275126</v>
      </c>
      <c r="BH23" s="133">
        <f t="shared" si="34"/>
        <v>4799836.6099999994</v>
      </c>
      <c r="BI23" s="225">
        <f t="shared" si="35"/>
        <v>4475289.3900000006</v>
      </c>
      <c r="BJ23" s="289"/>
    </row>
    <row r="24" spans="1:65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+'44 92'!E24+'DDS Fac. BOI'!E24+DDS.Inspection!E24</f>
        <v>13192</v>
      </c>
      <c r="F24" s="46">
        <f>+'44 92'!F24+'DDS Fac. BOI'!F24+DDS.Inspection!F24</f>
        <v>8646.7800000000007</v>
      </c>
      <c r="G24" s="47">
        <f t="shared" si="36"/>
        <v>4545.2199999999993</v>
      </c>
      <c r="H24" s="46">
        <f>+'44 92'!H24+'DDS Fac. BOI'!H24+DDS.Inspection!H24</f>
        <v>13192</v>
      </c>
      <c r="I24" s="46">
        <f>+'44 92'!I24+'DDS Fac. BOI'!I24+DDS.Inspection!I24</f>
        <v>8646.7800000000007</v>
      </c>
      <c r="J24" s="47">
        <f t="shared" si="37"/>
        <v>4545.2199999999993</v>
      </c>
      <c r="K24" s="46">
        <f>+'44 92'!K24+'DDS Fac. BOI'!K24+DDS.Inspection!K24</f>
        <v>13192</v>
      </c>
      <c r="L24" s="46">
        <f>+'44 92'!L24+'DDS Fac. BOI'!L24+DDS.Inspection!L24</f>
        <v>8646.7800000000007</v>
      </c>
      <c r="M24" s="48">
        <f t="shared" si="38"/>
        <v>4545.2199999999993</v>
      </c>
      <c r="N24" s="190">
        <f t="shared" si="39"/>
        <v>39576</v>
      </c>
      <c r="O24" s="129">
        <f t="shared" si="40"/>
        <v>25940.340000000004</v>
      </c>
      <c r="P24" s="61">
        <f t="shared" si="13"/>
        <v>13635.659999999996</v>
      </c>
      <c r="Q24" s="297">
        <f>+'44 92'!Q24+'DDS Fac. BOI'!Q24+DDS.Inspection!Q24</f>
        <v>13192</v>
      </c>
      <c r="R24" s="46">
        <f>+'44 92'!R24+'DDS Fac. BOI'!R24+DDS.Inspection!R24</f>
        <v>8646.7800000000007</v>
      </c>
      <c r="S24" s="47">
        <f t="shared" si="41"/>
        <v>4545.2199999999993</v>
      </c>
      <c r="T24" s="46">
        <f>+'44 92'!T24+'DDS Fac. BOI'!T24+DDS.Inspection!T24</f>
        <v>13192</v>
      </c>
      <c r="U24" s="46">
        <f>+'44 92'!U24+'DDS Fac. BOI'!U24+DDS.Inspection!U24</f>
        <v>0</v>
      </c>
      <c r="V24" s="47">
        <f t="shared" si="42"/>
        <v>13192</v>
      </c>
      <c r="W24" s="46">
        <f>+'44 92'!W24+'DDS Fac. BOI'!W24+DDS.Inspection!W24</f>
        <v>15525</v>
      </c>
      <c r="X24" s="46">
        <f>+'44 92'!X24+'DDS Fac. BOI'!X24+DDS.Inspection!X24</f>
        <v>0</v>
      </c>
      <c r="Y24" s="48">
        <f t="shared" si="43"/>
        <v>15525</v>
      </c>
      <c r="Z24" s="190">
        <f t="shared" si="44"/>
        <v>41909</v>
      </c>
      <c r="AA24" s="200">
        <f t="shared" si="45"/>
        <v>8646.7800000000007</v>
      </c>
      <c r="AB24" s="61">
        <f t="shared" si="14"/>
        <v>33262.22</v>
      </c>
      <c r="AC24" s="204">
        <f t="shared" si="15"/>
        <v>81485</v>
      </c>
      <c r="AD24" s="133">
        <f t="shared" si="16"/>
        <v>34587.120000000003</v>
      </c>
      <c r="AE24" s="225">
        <f t="shared" si="17"/>
        <v>46897.88</v>
      </c>
      <c r="AF24" s="293">
        <f>+'44 92'!AF24+'DDS Fac. BOI'!AF24+DDS.Inspection!AF24</f>
        <v>15525</v>
      </c>
      <c r="AG24" s="46">
        <f>+'44 92'!AG24+'DDS Fac. BOI'!AG24+DDS.Inspection!AG24</f>
        <v>0</v>
      </c>
      <c r="AH24" s="47">
        <f t="shared" si="18"/>
        <v>15525</v>
      </c>
      <c r="AI24" s="46">
        <f>+'44 92'!AI24+'DDS Fac. BOI'!AI24+DDS.Inspection!AI24</f>
        <v>15525</v>
      </c>
      <c r="AJ24" s="46">
        <f>+'44 92'!AJ24+'DDS Fac. BOI'!AJ24+DDS.Inspection!AJ24</f>
        <v>0</v>
      </c>
      <c r="AK24" s="47">
        <f t="shared" si="19"/>
        <v>15525</v>
      </c>
      <c r="AL24" s="46">
        <f>+'44 92'!AL24+'DDS Fac. BOI'!AL24+DDS.Inspection!AL24</f>
        <v>15525</v>
      </c>
      <c r="AM24" s="46">
        <f>+'44 92'!AM24+'DDS Fac. BOI'!AM24+DDS.Inspection!AM24</f>
        <v>0</v>
      </c>
      <c r="AN24" s="48">
        <f t="shared" si="20"/>
        <v>15525</v>
      </c>
      <c r="AO24" s="190">
        <f t="shared" si="21"/>
        <v>46575</v>
      </c>
      <c r="AP24" s="129">
        <f t="shared" si="22"/>
        <v>0</v>
      </c>
      <c r="AQ24" s="222">
        <f t="shared" si="23"/>
        <v>46575</v>
      </c>
      <c r="AR24" s="293">
        <f>+'44 92'!AR24+'DDS Fac. BOI'!AR24+DDS.Inspection!AR24</f>
        <v>15525</v>
      </c>
      <c r="AS24" s="46">
        <f>+'44 92'!AS24+'DDS Fac. BOI'!AS24+DDS.Inspection!AS24</f>
        <v>0</v>
      </c>
      <c r="AT24" s="47">
        <f t="shared" si="24"/>
        <v>15525</v>
      </c>
      <c r="AU24" s="46">
        <f>+'44 92'!AU24+'DDS Fac. BOI'!AU24+DDS.Inspection!AU24</f>
        <v>15525</v>
      </c>
      <c r="AV24" s="46">
        <f>+'44 92'!AV24+'DDS Fac. BOI'!AV24+DDS.Inspection!AV24</f>
        <v>0</v>
      </c>
      <c r="AW24" s="47">
        <f t="shared" si="25"/>
        <v>15525</v>
      </c>
      <c r="AX24" s="46">
        <f>+'44 92'!AX24+'DDS Fac. BOI'!AX24+DDS.Inspection!AX24</f>
        <v>15521</v>
      </c>
      <c r="AY24" s="46">
        <f>+'44 92'!AY24+'DDS Fac. BOI'!AY24+DDS.Inspection!AY24</f>
        <v>0</v>
      </c>
      <c r="AZ24" s="50">
        <f t="shared" si="26"/>
        <v>15521</v>
      </c>
      <c r="BA24" s="190">
        <f t="shared" si="27"/>
        <v>46571</v>
      </c>
      <c r="BB24" s="200">
        <f t="shared" si="28"/>
        <v>0</v>
      </c>
      <c r="BC24" s="222">
        <f t="shared" si="29"/>
        <v>46571</v>
      </c>
      <c r="BD24" s="204">
        <f t="shared" si="30"/>
        <v>93146</v>
      </c>
      <c r="BE24" s="217">
        <f t="shared" si="31"/>
        <v>0</v>
      </c>
      <c r="BF24" s="225">
        <f t="shared" si="32"/>
        <v>93146</v>
      </c>
      <c r="BG24" s="204">
        <f t="shared" si="33"/>
        <v>174631</v>
      </c>
      <c r="BH24" s="133">
        <f t="shared" si="34"/>
        <v>34587.120000000003</v>
      </c>
      <c r="BI24" s="225">
        <f t="shared" si="35"/>
        <v>140043.88</v>
      </c>
      <c r="BJ24" s="289"/>
    </row>
    <row r="25" spans="1:65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+'44 92'!E25+'DDS Fac. BOI'!E25+DDS.Inspection!E25</f>
        <v>60000</v>
      </c>
      <c r="F25" s="46">
        <f>+'44 92'!F25+'DDS Fac. BOI'!F25+DDS.Inspection!F25</f>
        <v>47160.65</v>
      </c>
      <c r="G25" s="47">
        <f t="shared" si="36"/>
        <v>12839.349999999999</v>
      </c>
      <c r="H25" s="46">
        <f>+'44 92'!H25+'DDS Fac. BOI'!H25+DDS.Inspection!H25</f>
        <v>60000</v>
      </c>
      <c r="I25" s="46">
        <f>+'44 92'!I25+'DDS Fac. BOI'!I25+DDS.Inspection!I25</f>
        <v>47871.43</v>
      </c>
      <c r="J25" s="47">
        <f t="shared" si="37"/>
        <v>12128.57</v>
      </c>
      <c r="K25" s="46">
        <f>+'44 92'!K25+'DDS Fac. BOI'!K25+DDS.Inspection!K25</f>
        <v>80000</v>
      </c>
      <c r="L25" s="46">
        <f>+'44 92'!L25+'DDS Fac. BOI'!L25+DDS.Inspection!L25</f>
        <v>33560.199999999997</v>
      </c>
      <c r="M25" s="48">
        <f t="shared" si="38"/>
        <v>46439.8</v>
      </c>
      <c r="N25" s="190">
        <f t="shared" si="39"/>
        <v>200000</v>
      </c>
      <c r="O25" s="129">
        <f t="shared" si="40"/>
        <v>128592.28</v>
      </c>
      <c r="P25" s="61">
        <f t="shared" si="13"/>
        <v>71407.72</v>
      </c>
      <c r="Q25" s="297">
        <f>+'44 92'!Q25+'DDS Fac. BOI'!Q25+DDS.Inspection!Q25</f>
        <v>60000</v>
      </c>
      <c r="R25" s="46">
        <f>+'44 92'!R25+'DDS Fac. BOI'!R25+DDS.Inspection!R25</f>
        <v>23848.63</v>
      </c>
      <c r="S25" s="47">
        <f t="shared" si="41"/>
        <v>36151.369999999995</v>
      </c>
      <c r="T25" s="46">
        <f>+'44 92'!T25+'DDS Fac. BOI'!T25+DDS.Inspection!T25</f>
        <v>60000</v>
      </c>
      <c r="U25" s="46">
        <f>+'44 92'!U25+'DDS Fac. BOI'!U25+DDS.Inspection!U25</f>
        <v>0</v>
      </c>
      <c r="V25" s="47">
        <f t="shared" si="42"/>
        <v>60000</v>
      </c>
      <c r="W25" s="46">
        <f>+'44 92'!W25+'DDS Fac. BOI'!W25+DDS.Inspection!W25</f>
        <v>80000</v>
      </c>
      <c r="X25" s="46">
        <f>+'44 92'!X25+'DDS Fac. BOI'!X25+DDS.Inspection!X25</f>
        <v>0</v>
      </c>
      <c r="Y25" s="48">
        <f t="shared" si="43"/>
        <v>80000</v>
      </c>
      <c r="Z25" s="190">
        <f t="shared" si="44"/>
        <v>200000</v>
      </c>
      <c r="AA25" s="200">
        <f t="shared" si="45"/>
        <v>23848.63</v>
      </c>
      <c r="AB25" s="61">
        <f t="shared" si="14"/>
        <v>176151.37</v>
      </c>
      <c r="AC25" s="204">
        <f t="shared" si="15"/>
        <v>400000</v>
      </c>
      <c r="AD25" s="133">
        <f t="shared" si="16"/>
        <v>152440.91</v>
      </c>
      <c r="AE25" s="225">
        <f t="shared" si="17"/>
        <v>247559.09</v>
      </c>
      <c r="AF25" s="293">
        <f>+'44 92'!AF25+'DDS Fac. BOI'!AF25+DDS.Inspection!AF25</f>
        <v>60000</v>
      </c>
      <c r="AG25" s="46">
        <f>+'44 92'!AG25+'DDS Fac. BOI'!AG25+DDS.Inspection!AG25</f>
        <v>0</v>
      </c>
      <c r="AH25" s="47">
        <f t="shared" si="18"/>
        <v>60000</v>
      </c>
      <c r="AI25" s="46">
        <f>+'44 92'!AI25+'DDS Fac. BOI'!AI25+DDS.Inspection!AI25</f>
        <v>60000</v>
      </c>
      <c r="AJ25" s="46">
        <f>+'44 92'!AJ25+'DDS Fac. BOI'!AJ25+DDS.Inspection!AJ25</f>
        <v>0</v>
      </c>
      <c r="AK25" s="47">
        <f t="shared" si="19"/>
        <v>60000</v>
      </c>
      <c r="AL25" s="46">
        <f>+'44 92'!AL25+'DDS Fac. BOI'!AL25+DDS.Inspection!AL25</f>
        <v>80000</v>
      </c>
      <c r="AM25" s="46">
        <f>+'44 92'!AM25+'DDS Fac. BOI'!AM25+DDS.Inspection!AM25</f>
        <v>0</v>
      </c>
      <c r="AN25" s="48">
        <f t="shared" si="20"/>
        <v>80000</v>
      </c>
      <c r="AO25" s="190">
        <f t="shared" si="21"/>
        <v>200000</v>
      </c>
      <c r="AP25" s="129">
        <f t="shared" si="22"/>
        <v>0</v>
      </c>
      <c r="AQ25" s="222">
        <f t="shared" si="23"/>
        <v>200000</v>
      </c>
      <c r="AR25" s="293">
        <f>+'44 92'!AR25+'DDS Fac. BOI'!AR25+DDS.Inspection!AR25</f>
        <v>60000</v>
      </c>
      <c r="AS25" s="46">
        <f>+'44 92'!AS25+'DDS Fac. BOI'!AS25+DDS.Inspection!AS25</f>
        <v>0</v>
      </c>
      <c r="AT25" s="47">
        <f t="shared" si="24"/>
        <v>60000</v>
      </c>
      <c r="AU25" s="46">
        <f>+'44 92'!AU25+'DDS Fac. BOI'!AU25+DDS.Inspection!AU25</f>
        <v>60000</v>
      </c>
      <c r="AV25" s="46">
        <f>+'44 92'!AV25+'DDS Fac. BOI'!AV25+DDS.Inspection!AV25</f>
        <v>0</v>
      </c>
      <c r="AW25" s="47">
        <f t="shared" si="25"/>
        <v>60000</v>
      </c>
      <c r="AX25" s="46">
        <f>+'44 92'!AX25+'DDS Fac. BOI'!AX25+DDS.Inspection!AX25</f>
        <v>80000</v>
      </c>
      <c r="AY25" s="46">
        <f>+'44 92'!AY25+'DDS Fac. BOI'!AY25+DDS.Inspection!AY25</f>
        <v>0</v>
      </c>
      <c r="AZ25" s="50">
        <f t="shared" si="26"/>
        <v>80000</v>
      </c>
      <c r="BA25" s="190">
        <f t="shared" si="27"/>
        <v>200000</v>
      </c>
      <c r="BB25" s="200">
        <f t="shared" si="28"/>
        <v>0</v>
      </c>
      <c r="BC25" s="222">
        <f t="shared" si="29"/>
        <v>200000</v>
      </c>
      <c r="BD25" s="204">
        <f t="shared" si="30"/>
        <v>400000</v>
      </c>
      <c r="BE25" s="217">
        <f t="shared" si="31"/>
        <v>0</v>
      </c>
      <c r="BF25" s="225">
        <f t="shared" si="32"/>
        <v>400000</v>
      </c>
      <c r="BG25" s="204">
        <f t="shared" si="33"/>
        <v>800000</v>
      </c>
      <c r="BH25" s="133">
        <f t="shared" si="34"/>
        <v>152440.91</v>
      </c>
      <c r="BI25" s="225">
        <f t="shared" si="35"/>
        <v>647559.09</v>
      </c>
      <c r="BJ25" s="289"/>
    </row>
    <row r="26" spans="1:65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+'44 92'!E26+'DDS Fac. BOI'!E26+DDS.Inspection!E26</f>
        <v>40000</v>
      </c>
      <c r="F26" s="46">
        <f>+'44 92'!F26+'DDS Fac. BOI'!F26+DDS.Inspection!F26</f>
        <v>9499.25</v>
      </c>
      <c r="G26" s="47">
        <f t="shared" si="36"/>
        <v>30500.75</v>
      </c>
      <c r="H26" s="46">
        <f>+'44 92'!H26+'DDS Fac. BOI'!H26+DDS.Inspection!H26</f>
        <v>40000</v>
      </c>
      <c r="I26" s="46">
        <f>+'44 92'!I26+'DDS Fac. BOI'!I26+DDS.Inspection!I26</f>
        <v>33321.03</v>
      </c>
      <c r="J26" s="47">
        <f t="shared" si="37"/>
        <v>6678.9700000000012</v>
      </c>
      <c r="K26" s="46">
        <f>+'44 92'!K26+'DDS Fac. BOI'!K26+DDS.Inspection!K26</f>
        <v>40000</v>
      </c>
      <c r="L26" s="46">
        <f>+'44 92'!L26+'DDS Fac. BOI'!L26+DDS.Inspection!L26</f>
        <v>25673.15</v>
      </c>
      <c r="M26" s="48">
        <f t="shared" si="38"/>
        <v>14326.849999999999</v>
      </c>
      <c r="N26" s="190">
        <f t="shared" si="39"/>
        <v>120000</v>
      </c>
      <c r="O26" s="129">
        <f t="shared" si="40"/>
        <v>68493.429999999993</v>
      </c>
      <c r="P26" s="61">
        <f t="shared" si="13"/>
        <v>51506.570000000007</v>
      </c>
      <c r="Q26" s="297">
        <f>+'44 92'!Q26+'DDS Fac. BOI'!Q26+DDS.Inspection!Q26</f>
        <v>40000</v>
      </c>
      <c r="R26" s="46">
        <f>+'44 92'!R26+'DDS Fac. BOI'!R26+DDS.Inspection!R26</f>
        <v>6273.41</v>
      </c>
      <c r="S26" s="47">
        <f t="shared" si="41"/>
        <v>33726.589999999997</v>
      </c>
      <c r="T26" s="46">
        <f>+'44 92'!T26+'DDS Fac. BOI'!T26+DDS.Inspection!T26</f>
        <v>40000</v>
      </c>
      <c r="U26" s="46">
        <f>+'44 92'!U26+'DDS Fac. BOI'!U26+DDS.Inspection!U26</f>
        <v>0</v>
      </c>
      <c r="V26" s="47">
        <f t="shared" si="42"/>
        <v>40000</v>
      </c>
      <c r="W26" s="46">
        <f>+'44 92'!W26+'DDS Fac. BOI'!W26+DDS.Inspection!W26</f>
        <v>40000</v>
      </c>
      <c r="X26" s="46">
        <f>+'44 92'!X26+'DDS Fac. BOI'!X26+DDS.Inspection!X26</f>
        <v>0</v>
      </c>
      <c r="Y26" s="48">
        <f t="shared" si="43"/>
        <v>40000</v>
      </c>
      <c r="Z26" s="190">
        <f t="shared" si="44"/>
        <v>120000</v>
      </c>
      <c r="AA26" s="200">
        <f t="shared" si="45"/>
        <v>6273.41</v>
      </c>
      <c r="AB26" s="61">
        <f t="shared" si="14"/>
        <v>113726.59</v>
      </c>
      <c r="AC26" s="204">
        <f t="shared" si="15"/>
        <v>240000</v>
      </c>
      <c r="AD26" s="133">
        <f t="shared" si="16"/>
        <v>74766.84</v>
      </c>
      <c r="AE26" s="225">
        <f t="shared" si="17"/>
        <v>165233.16</v>
      </c>
      <c r="AF26" s="293">
        <f>+'44 92'!AF26+'DDS Fac. BOI'!AF26+DDS.Inspection!AF26</f>
        <v>40000</v>
      </c>
      <c r="AG26" s="46">
        <f>+'44 92'!AG26+'DDS Fac. BOI'!AG26+DDS.Inspection!AG26</f>
        <v>0</v>
      </c>
      <c r="AH26" s="47">
        <f t="shared" si="18"/>
        <v>40000</v>
      </c>
      <c r="AI26" s="46">
        <f>+'44 92'!AI26+'DDS Fac. BOI'!AI26+DDS.Inspection!AI26</f>
        <v>40000</v>
      </c>
      <c r="AJ26" s="46">
        <f>+'44 92'!AJ26+'DDS Fac. BOI'!AJ26+DDS.Inspection!AJ26</f>
        <v>0</v>
      </c>
      <c r="AK26" s="47">
        <f t="shared" si="19"/>
        <v>40000</v>
      </c>
      <c r="AL26" s="46">
        <f>+'44 92'!AL26+'DDS Fac. BOI'!AL26+DDS.Inspection!AL26</f>
        <v>40000</v>
      </c>
      <c r="AM26" s="46">
        <f>+'44 92'!AM26+'DDS Fac. BOI'!AM26+DDS.Inspection!AM26</f>
        <v>0</v>
      </c>
      <c r="AN26" s="48">
        <f t="shared" si="20"/>
        <v>40000</v>
      </c>
      <c r="AO26" s="190">
        <f t="shared" si="21"/>
        <v>120000</v>
      </c>
      <c r="AP26" s="129">
        <f t="shared" si="22"/>
        <v>0</v>
      </c>
      <c r="AQ26" s="222">
        <f t="shared" si="23"/>
        <v>120000</v>
      </c>
      <c r="AR26" s="293">
        <f>+'44 92'!AR26+'DDS Fac. BOI'!AR26+DDS.Inspection!AR26</f>
        <v>40000</v>
      </c>
      <c r="AS26" s="46">
        <f>+'44 92'!AS26+'DDS Fac. BOI'!AS26+DDS.Inspection!AS26</f>
        <v>0</v>
      </c>
      <c r="AT26" s="47">
        <f t="shared" si="24"/>
        <v>40000</v>
      </c>
      <c r="AU26" s="46">
        <f>+'44 92'!AU26+'DDS Fac. BOI'!AU26+DDS.Inspection!AU26</f>
        <v>40000</v>
      </c>
      <c r="AV26" s="46">
        <f>+'44 92'!AV26+'DDS Fac. BOI'!AV26+DDS.Inspection!AV26</f>
        <v>0</v>
      </c>
      <c r="AW26" s="47">
        <f t="shared" si="25"/>
        <v>40000</v>
      </c>
      <c r="AX26" s="46">
        <f>+'44 92'!AX26+'DDS Fac. BOI'!AX26+DDS.Inspection!AX26</f>
        <v>40000</v>
      </c>
      <c r="AY26" s="46">
        <f>+'44 92'!AY26+'DDS Fac. BOI'!AY26+DDS.Inspection!AY26</f>
        <v>0</v>
      </c>
      <c r="AZ26" s="50">
        <f t="shared" si="26"/>
        <v>40000</v>
      </c>
      <c r="BA26" s="190">
        <f t="shared" si="27"/>
        <v>120000</v>
      </c>
      <c r="BB26" s="200">
        <f t="shared" si="28"/>
        <v>0</v>
      </c>
      <c r="BC26" s="222">
        <f t="shared" si="29"/>
        <v>120000</v>
      </c>
      <c r="BD26" s="204">
        <f t="shared" si="30"/>
        <v>240000</v>
      </c>
      <c r="BE26" s="217">
        <f t="shared" si="31"/>
        <v>0</v>
      </c>
      <c r="BF26" s="225">
        <f t="shared" si="32"/>
        <v>240000</v>
      </c>
      <c r="BG26" s="204">
        <f t="shared" si="33"/>
        <v>480000</v>
      </c>
      <c r="BH26" s="133">
        <f t="shared" si="34"/>
        <v>74766.84</v>
      </c>
      <c r="BI26" s="225">
        <f t="shared" si="35"/>
        <v>405233.16000000003</v>
      </c>
      <c r="BJ26" s="289"/>
    </row>
    <row r="27" spans="1:65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+'44 92'!E27+'DDS Fac. BOI'!E27+DDS.Inspection!E27</f>
        <v>30776</v>
      </c>
      <c r="F27" s="46">
        <f>+'44 92'!F27+'DDS Fac. BOI'!F27+DDS.Inspection!F27</f>
        <v>0</v>
      </c>
      <c r="G27" s="47">
        <f t="shared" si="36"/>
        <v>30776</v>
      </c>
      <c r="H27" s="46">
        <f>+'44 92'!H27+'DDS Fac. BOI'!H27+DDS.Inspection!H27</f>
        <v>8944</v>
      </c>
      <c r="I27" s="46">
        <f>+'44 92'!I27+'DDS Fac. BOI'!I27+DDS.Inspection!I27</f>
        <v>0</v>
      </c>
      <c r="J27" s="47">
        <f t="shared" si="37"/>
        <v>8944</v>
      </c>
      <c r="K27" s="46">
        <f>+'44 92'!K27+'DDS Fac. BOI'!K27+DDS.Inspection!K27</f>
        <v>5776</v>
      </c>
      <c r="L27" s="46">
        <f>+'44 92'!L27+'DDS Fac. BOI'!L27+DDS.Inspection!L27</f>
        <v>15472</v>
      </c>
      <c r="M27" s="48">
        <f t="shared" si="38"/>
        <v>-9696</v>
      </c>
      <c r="N27" s="190">
        <f t="shared" si="39"/>
        <v>45496</v>
      </c>
      <c r="O27" s="129">
        <f t="shared" si="40"/>
        <v>15472</v>
      </c>
      <c r="P27" s="61">
        <f t="shared" si="13"/>
        <v>30024</v>
      </c>
      <c r="Q27" s="297">
        <f>+'44 92'!Q27+'DDS Fac. BOI'!Q27+DDS.Inspection!Q27</f>
        <v>0</v>
      </c>
      <c r="R27" s="46">
        <f>+'44 92'!R27+'DDS Fac. BOI'!R27+DDS.Inspection!R27</f>
        <v>14720</v>
      </c>
      <c r="S27" s="47">
        <f t="shared" si="41"/>
        <v>-14720</v>
      </c>
      <c r="T27" s="46">
        <f>+'44 92'!T27+'DDS Fac. BOI'!T27+DDS.Inspection!T27</f>
        <v>0</v>
      </c>
      <c r="U27" s="46">
        <f>+'44 92'!U27+'DDS Fac. BOI'!U27+DDS.Inspection!U27</f>
        <v>0</v>
      </c>
      <c r="V27" s="47">
        <f t="shared" si="42"/>
        <v>0</v>
      </c>
      <c r="W27" s="46">
        <f>+'44 92'!W27+'DDS Fac. BOI'!W27+DDS.Inspection!W27</f>
        <v>10000</v>
      </c>
      <c r="X27" s="46">
        <f>+'44 92'!X27+'DDS Fac. BOI'!X27+DDS.Inspection!X27</f>
        <v>0</v>
      </c>
      <c r="Y27" s="48">
        <f t="shared" si="43"/>
        <v>10000</v>
      </c>
      <c r="Z27" s="190">
        <f t="shared" si="44"/>
        <v>10000</v>
      </c>
      <c r="AA27" s="200">
        <f t="shared" si="45"/>
        <v>14720</v>
      </c>
      <c r="AB27" s="61">
        <f t="shared" si="14"/>
        <v>-4720</v>
      </c>
      <c r="AC27" s="204">
        <f t="shared" si="15"/>
        <v>55496</v>
      </c>
      <c r="AD27" s="133">
        <f t="shared" si="16"/>
        <v>30192</v>
      </c>
      <c r="AE27" s="225">
        <f t="shared" si="17"/>
        <v>25304</v>
      </c>
      <c r="AF27" s="293">
        <f>+'44 92'!AF27+'DDS Fac. BOI'!AF27+DDS.Inspection!AF27</f>
        <v>6000</v>
      </c>
      <c r="AG27" s="46">
        <f>+'44 92'!AG27+'DDS Fac. BOI'!AG27+DDS.Inspection!AG27</f>
        <v>0</v>
      </c>
      <c r="AH27" s="47">
        <f t="shared" si="18"/>
        <v>6000</v>
      </c>
      <c r="AI27" s="46">
        <f>+'44 92'!AI27+'DDS Fac. BOI'!AI27+DDS.Inspection!AI27</f>
        <v>0</v>
      </c>
      <c r="AJ27" s="46">
        <f>+'44 92'!AJ27+'DDS Fac. BOI'!AJ27+DDS.Inspection!AJ27</f>
        <v>0</v>
      </c>
      <c r="AK27" s="47">
        <f t="shared" si="19"/>
        <v>0</v>
      </c>
      <c r="AL27" s="46">
        <f>+'44 92'!AL27+'DDS Fac. BOI'!AL27+DDS.Inspection!AL27</f>
        <v>0</v>
      </c>
      <c r="AM27" s="46">
        <f>+'44 92'!AM27+'DDS Fac. BOI'!AM27+DDS.Inspection!AM27</f>
        <v>0</v>
      </c>
      <c r="AN27" s="48">
        <f t="shared" si="20"/>
        <v>0</v>
      </c>
      <c r="AO27" s="190">
        <f t="shared" si="21"/>
        <v>6000</v>
      </c>
      <c r="AP27" s="129">
        <f t="shared" si="22"/>
        <v>0</v>
      </c>
      <c r="AQ27" s="222">
        <f t="shared" si="23"/>
        <v>6000</v>
      </c>
      <c r="AR27" s="293">
        <f>+'44 92'!AR27+'DDS Fac. BOI'!AR27+DDS.Inspection!AR27</f>
        <v>0</v>
      </c>
      <c r="AS27" s="46">
        <f>+'44 92'!AS27+'DDS Fac. BOI'!AS27+DDS.Inspection!AS27</f>
        <v>0</v>
      </c>
      <c r="AT27" s="47">
        <f t="shared" si="24"/>
        <v>0</v>
      </c>
      <c r="AU27" s="46">
        <f>+'44 92'!AU27+'DDS Fac. BOI'!AU27+DDS.Inspection!AU27</f>
        <v>0</v>
      </c>
      <c r="AV27" s="46">
        <f>+'44 92'!AV27+'DDS Fac. BOI'!AV27+DDS.Inspection!AV27</f>
        <v>0</v>
      </c>
      <c r="AW27" s="47">
        <f t="shared" si="25"/>
        <v>0</v>
      </c>
      <c r="AX27" s="46">
        <f>+'44 92'!AX27+'DDS Fac. BOI'!AX27+DDS.Inspection!AX27</f>
        <v>0</v>
      </c>
      <c r="AY27" s="46">
        <f>+'44 92'!AY27+'DDS Fac. BOI'!AY27+DDS.Inspection!AY27</f>
        <v>0</v>
      </c>
      <c r="AZ27" s="50">
        <f t="shared" si="26"/>
        <v>0</v>
      </c>
      <c r="BA27" s="190">
        <f t="shared" si="27"/>
        <v>0</v>
      </c>
      <c r="BB27" s="200">
        <f t="shared" si="28"/>
        <v>0</v>
      </c>
      <c r="BC27" s="222">
        <f t="shared" si="29"/>
        <v>0</v>
      </c>
      <c r="BD27" s="204">
        <f t="shared" si="30"/>
        <v>6000</v>
      </c>
      <c r="BE27" s="217">
        <f t="shared" si="31"/>
        <v>0</v>
      </c>
      <c r="BF27" s="225">
        <f t="shared" si="32"/>
        <v>6000</v>
      </c>
      <c r="BG27" s="204">
        <f t="shared" si="33"/>
        <v>61496</v>
      </c>
      <c r="BH27" s="133">
        <f t="shared" si="34"/>
        <v>30192</v>
      </c>
      <c r="BI27" s="225">
        <f t="shared" si="35"/>
        <v>31304</v>
      </c>
      <c r="BJ27" s="289"/>
    </row>
    <row r="28" spans="1:65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+'44 92'!E28+'DDS Fac. BOI'!E28+DDS.Inspection!E28</f>
        <v>70000</v>
      </c>
      <c r="F28" s="46">
        <f>+'44 92'!F28+'DDS Fac. BOI'!F28+DDS.Inspection!F28</f>
        <v>59910.32</v>
      </c>
      <c r="G28" s="47">
        <f t="shared" si="36"/>
        <v>10089.68</v>
      </c>
      <c r="H28" s="46">
        <f>+'44 92'!H28+'DDS Fac. BOI'!H28+DDS.Inspection!H28</f>
        <v>70000</v>
      </c>
      <c r="I28" s="46">
        <f>+'44 92'!I28+'DDS Fac. BOI'!I28+DDS.Inspection!I28</f>
        <v>40961.21</v>
      </c>
      <c r="J28" s="47">
        <f t="shared" si="37"/>
        <v>29038.79</v>
      </c>
      <c r="K28" s="46">
        <f>+'44 92'!K28+'DDS Fac. BOI'!K28+DDS.Inspection!K28</f>
        <v>70000</v>
      </c>
      <c r="L28" s="46">
        <f>+'44 92'!L28+'DDS Fac. BOI'!L28+DDS.Inspection!L28</f>
        <v>21356.84</v>
      </c>
      <c r="M28" s="48">
        <f t="shared" si="38"/>
        <v>48643.16</v>
      </c>
      <c r="N28" s="190">
        <f t="shared" si="39"/>
        <v>210000</v>
      </c>
      <c r="O28" s="129">
        <f t="shared" si="40"/>
        <v>122228.37</v>
      </c>
      <c r="P28" s="61">
        <f t="shared" si="13"/>
        <v>87771.63</v>
      </c>
      <c r="Q28" s="297">
        <f>+'44 92'!Q28+'DDS Fac. BOI'!Q28+DDS.Inspection!Q28</f>
        <v>70000</v>
      </c>
      <c r="R28" s="46">
        <f>+'44 92'!R28+'DDS Fac. BOI'!R28+DDS.Inspection!R28</f>
        <v>5016</v>
      </c>
      <c r="S28" s="47">
        <f t="shared" si="41"/>
        <v>64984</v>
      </c>
      <c r="T28" s="46">
        <f>+'44 92'!T28+'DDS Fac. BOI'!T28+DDS.Inspection!T28</f>
        <v>70000</v>
      </c>
      <c r="U28" s="46">
        <f>+'44 92'!U28+'DDS Fac. BOI'!U28+DDS.Inspection!U28</f>
        <v>0</v>
      </c>
      <c r="V28" s="47">
        <f t="shared" si="42"/>
        <v>70000</v>
      </c>
      <c r="W28" s="46">
        <f>+'44 92'!W28+'DDS Fac. BOI'!W28+DDS.Inspection!W28</f>
        <v>70000</v>
      </c>
      <c r="X28" s="46">
        <f>+'44 92'!X28+'DDS Fac. BOI'!X28+DDS.Inspection!X28</f>
        <v>0</v>
      </c>
      <c r="Y28" s="48">
        <f t="shared" si="43"/>
        <v>70000</v>
      </c>
      <c r="Z28" s="190">
        <f t="shared" si="44"/>
        <v>210000</v>
      </c>
      <c r="AA28" s="200">
        <f t="shared" si="45"/>
        <v>5016</v>
      </c>
      <c r="AB28" s="61">
        <f t="shared" si="14"/>
        <v>204984</v>
      </c>
      <c r="AC28" s="204">
        <f t="shared" si="15"/>
        <v>420000</v>
      </c>
      <c r="AD28" s="133">
        <f t="shared" si="16"/>
        <v>127244.37</v>
      </c>
      <c r="AE28" s="225">
        <f t="shared" si="17"/>
        <v>292755.63</v>
      </c>
      <c r="AF28" s="293">
        <f>+'44 92'!AF28+'DDS Fac. BOI'!AF28+DDS.Inspection!AF28</f>
        <v>70000</v>
      </c>
      <c r="AG28" s="46">
        <f>+'44 92'!AG28+'DDS Fac. BOI'!AG28+DDS.Inspection!AG28</f>
        <v>0</v>
      </c>
      <c r="AH28" s="47">
        <f t="shared" si="18"/>
        <v>70000</v>
      </c>
      <c r="AI28" s="46">
        <f>+'44 92'!AI28+'DDS Fac. BOI'!AI28+DDS.Inspection!AI28</f>
        <v>70000</v>
      </c>
      <c r="AJ28" s="46">
        <f>+'44 92'!AJ28+'DDS Fac. BOI'!AJ28+DDS.Inspection!AJ28</f>
        <v>0</v>
      </c>
      <c r="AK28" s="47">
        <f t="shared" si="19"/>
        <v>70000</v>
      </c>
      <c r="AL28" s="46">
        <f>+'44 92'!AL28+'DDS Fac. BOI'!AL28+DDS.Inspection!AL28</f>
        <v>70000</v>
      </c>
      <c r="AM28" s="46">
        <f>+'44 92'!AM28+'DDS Fac. BOI'!AM28+DDS.Inspection!AM28</f>
        <v>0</v>
      </c>
      <c r="AN28" s="48">
        <f t="shared" si="20"/>
        <v>70000</v>
      </c>
      <c r="AO28" s="190">
        <f t="shared" si="21"/>
        <v>210000</v>
      </c>
      <c r="AP28" s="129">
        <f t="shared" si="22"/>
        <v>0</v>
      </c>
      <c r="AQ28" s="222">
        <f t="shared" si="23"/>
        <v>210000</v>
      </c>
      <c r="AR28" s="293">
        <f>+'44 92'!AR28+'DDS Fac. BOI'!AR28+DDS.Inspection!AR28</f>
        <v>70000</v>
      </c>
      <c r="AS28" s="46">
        <f>+'44 92'!AS28+'DDS Fac. BOI'!AS28+DDS.Inspection!AS28</f>
        <v>0</v>
      </c>
      <c r="AT28" s="47">
        <f t="shared" si="24"/>
        <v>70000</v>
      </c>
      <c r="AU28" s="46">
        <f>+'44 92'!AU28+'DDS Fac. BOI'!AU28+DDS.Inspection!AU28</f>
        <v>70000</v>
      </c>
      <c r="AV28" s="46">
        <f>+'44 92'!AV28+'DDS Fac. BOI'!AV28+DDS.Inspection!AV28</f>
        <v>0</v>
      </c>
      <c r="AW28" s="47">
        <f t="shared" si="25"/>
        <v>70000</v>
      </c>
      <c r="AX28" s="46">
        <f>+'44 92'!AX28+'DDS Fac. BOI'!AX28+DDS.Inspection!AX28</f>
        <v>70000</v>
      </c>
      <c r="AY28" s="46">
        <f>+'44 92'!AY28+'DDS Fac. BOI'!AY28+DDS.Inspection!AY28</f>
        <v>0</v>
      </c>
      <c r="AZ28" s="50">
        <f t="shared" si="26"/>
        <v>70000</v>
      </c>
      <c r="BA28" s="190">
        <f t="shared" si="27"/>
        <v>210000</v>
      </c>
      <c r="BB28" s="200">
        <f t="shared" si="28"/>
        <v>0</v>
      </c>
      <c r="BC28" s="222">
        <f t="shared" si="29"/>
        <v>210000</v>
      </c>
      <c r="BD28" s="204">
        <f t="shared" si="30"/>
        <v>420000</v>
      </c>
      <c r="BE28" s="217">
        <f t="shared" si="31"/>
        <v>0</v>
      </c>
      <c r="BF28" s="225">
        <f t="shared" si="32"/>
        <v>420000</v>
      </c>
      <c r="BG28" s="204">
        <f t="shared" si="33"/>
        <v>840000</v>
      </c>
      <c r="BH28" s="133">
        <f t="shared" si="34"/>
        <v>127244.37</v>
      </c>
      <c r="BI28" s="225">
        <f t="shared" si="35"/>
        <v>712755.63</v>
      </c>
      <c r="BJ28" s="289"/>
    </row>
    <row r="29" spans="1:65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+'44 92'!E29+'DDS Fac. BOI'!E29+DDS.Inspection!E29</f>
        <v>0</v>
      </c>
      <c r="F29" s="46">
        <f>+'44 92'!F29+'DDS Fac. BOI'!F29+DDS.Inspection!F29</f>
        <v>0</v>
      </c>
      <c r="G29" s="47">
        <f t="shared" si="36"/>
        <v>0</v>
      </c>
      <c r="H29" s="46">
        <f>+'44 92'!H29+'DDS Fac. BOI'!H29+DDS.Inspection!H29</f>
        <v>0</v>
      </c>
      <c r="I29" s="46">
        <f>+'44 92'!I29+'DDS Fac. BOI'!I29+DDS.Inspection!I29</f>
        <v>0</v>
      </c>
      <c r="J29" s="47">
        <f t="shared" si="37"/>
        <v>0</v>
      </c>
      <c r="K29" s="46">
        <f>+'44 92'!K29+'DDS Fac. BOI'!K29+DDS.Inspection!K29</f>
        <v>0</v>
      </c>
      <c r="L29" s="46">
        <f>+'44 92'!L29+'DDS Fac. BOI'!L29+DDS.Inspection!L29</f>
        <v>0</v>
      </c>
      <c r="M29" s="48">
        <f t="shared" si="38"/>
        <v>0</v>
      </c>
      <c r="N29" s="190">
        <f t="shared" si="39"/>
        <v>0</v>
      </c>
      <c r="O29" s="129">
        <f t="shared" si="40"/>
        <v>0</v>
      </c>
      <c r="P29" s="61">
        <f t="shared" si="13"/>
        <v>0</v>
      </c>
      <c r="Q29" s="297">
        <f>+'44 92'!Q29+'DDS Fac. BOI'!Q29+DDS.Inspection!Q29</f>
        <v>0</v>
      </c>
      <c r="R29" s="46">
        <f>+'44 92'!R29+'DDS Fac. BOI'!R29+DDS.Inspection!R29</f>
        <v>0</v>
      </c>
      <c r="S29" s="47">
        <f t="shared" si="41"/>
        <v>0</v>
      </c>
      <c r="T29" s="46">
        <f>+'44 92'!T29+'DDS Fac. BOI'!T29+DDS.Inspection!T29</f>
        <v>0</v>
      </c>
      <c r="U29" s="46">
        <f>+'44 92'!U29+'DDS Fac. BOI'!U29+DDS.Inspection!U29</f>
        <v>0</v>
      </c>
      <c r="V29" s="47">
        <f t="shared" si="42"/>
        <v>0</v>
      </c>
      <c r="W29" s="46">
        <f>+'44 92'!W29+'DDS Fac. BOI'!W29+DDS.Inspection!W29</f>
        <v>0</v>
      </c>
      <c r="X29" s="46">
        <f>+'44 92'!X29+'DDS Fac. BOI'!X29+DDS.Inspection!X29</f>
        <v>0</v>
      </c>
      <c r="Y29" s="48">
        <f t="shared" si="43"/>
        <v>0</v>
      </c>
      <c r="Z29" s="190">
        <f t="shared" si="44"/>
        <v>0</v>
      </c>
      <c r="AA29" s="200">
        <f t="shared" si="45"/>
        <v>0</v>
      </c>
      <c r="AB29" s="61">
        <f t="shared" si="14"/>
        <v>0</v>
      </c>
      <c r="AC29" s="204">
        <f t="shared" si="15"/>
        <v>0</v>
      </c>
      <c r="AD29" s="133">
        <f t="shared" si="16"/>
        <v>0</v>
      </c>
      <c r="AE29" s="225">
        <f t="shared" si="17"/>
        <v>0</v>
      </c>
      <c r="AF29" s="293">
        <f>+'44 92'!AF29+'DDS Fac. BOI'!AF29+DDS.Inspection!AF29</f>
        <v>0</v>
      </c>
      <c r="AG29" s="46">
        <f>+'44 92'!AG29+'DDS Fac. BOI'!AG29+DDS.Inspection!AG29</f>
        <v>0</v>
      </c>
      <c r="AH29" s="47">
        <f t="shared" si="18"/>
        <v>0</v>
      </c>
      <c r="AI29" s="46">
        <f>+'44 92'!AI29+'DDS Fac. BOI'!AI29+DDS.Inspection!AI29</f>
        <v>0</v>
      </c>
      <c r="AJ29" s="46">
        <f>+'44 92'!AJ29+'DDS Fac. BOI'!AJ29+DDS.Inspection!AJ29</f>
        <v>0</v>
      </c>
      <c r="AK29" s="47">
        <f t="shared" si="19"/>
        <v>0</v>
      </c>
      <c r="AL29" s="46">
        <f>+'44 92'!AL29+'DDS Fac. BOI'!AL29+DDS.Inspection!AL29</f>
        <v>0</v>
      </c>
      <c r="AM29" s="46">
        <f>+'44 92'!AM29+'DDS Fac. BOI'!AM29+DDS.Inspection!AM29</f>
        <v>0</v>
      </c>
      <c r="AN29" s="48">
        <f t="shared" si="20"/>
        <v>0</v>
      </c>
      <c r="AO29" s="190">
        <f t="shared" si="21"/>
        <v>0</v>
      </c>
      <c r="AP29" s="129">
        <f t="shared" si="22"/>
        <v>0</v>
      </c>
      <c r="AQ29" s="222">
        <f t="shared" si="23"/>
        <v>0</v>
      </c>
      <c r="AR29" s="293">
        <f>+'44 92'!AR29+'DDS Fac. BOI'!AR29+DDS.Inspection!AR29</f>
        <v>0</v>
      </c>
      <c r="AS29" s="46">
        <f>+'44 92'!AS29+'DDS Fac. BOI'!AS29+DDS.Inspection!AS29</f>
        <v>0</v>
      </c>
      <c r="AT29" s="47">
        <f t="shared" si="24"/>
        <v>0</v>
      </c>
      <c r="AU29" s="46">
        <f>+'44 92'!AU29+'DDS Fac. BOI'!AU29+DDS.Inspection!AU29</f>
        <v>0</v>
      </c>
      <c r="AV29" s="46">
        <f>+'44 92'!AV29+'DDS Fac. BOI'!AV29+DDS.Inspection!AV29</f>
        <v>0</v>
      </c>
      <c r="AW29" s="47">
        <f t="shared" si="25"/>
        <v>0</v>
      </c>
      <c r="AX29" s="46">
        <f>+'44 92'!AX29+'DDS Fac. BOI'!AX29+DDS.Inspection!AX29</f>
        <v>0</v>
      </c>
      <c r="AY29" s="46">
        <f>+'44 92'!AY29+'DDS Fac. BOI'!AY29+DDS.Inspection!AY29</f>
        <v>0</v>
      </c>
      <c r="AZ29" s="50">
        <f t="shared" si="26"/>
        <v>0</v>
      </c>
      <c r="BA29" s="190">
        <f t="shared" si="27"/>
        <v>0</v>
      </c>
      <c r="BB29" s="200">
        <f t="shared" si="28"/>
        <v>0</v>
      </c>
      <c r="BC29" s="222">
        <f t="shared" si="29"/>
        <v>0</v>
      </c>
      <c r="BD29" s="204">
        <f t="shared" si="30"/>
        <v>0</v>
      </c>
      <c r="BE29" s="217">
        <f t="shared" si="31"/>
        <v>0</v>
      </c>
      <c r="BF29" s="225">
        <f t="shared" si="32"/>
        <v>0</v>
      </c>
      <c r="BG29" s="204">
        <f t="shared" si="33"/>
        <v>0</v>
      </c>
      <c r="BH29" s="133">
        <f t="shared" si="34"/>
        <v>0</v>
      </c>
      <c r="BI29" s="225">
        <f t="shared" si="35"/>
        <v>0</v>
      </c>
      <c r="BJ29" s="289"/>
    </row>
    <row r="30" spans="1:65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+'44 92'!E30+'DDS Fac. BOI'!E30+DDS.Inspection!E30</f>
        <v>0</v>
      </c>
      <c r="F30" s="46">
        <f>+'44 92'!F30+'DDS Fac. BOI'!F30+DDS.Inspection!F30</f>
        <v>0</v>
      </c>
      <c r="G30" s="47">
        <f t="shared" si="36"/>
        <v>0</v>
      </c>
      <c r="H30" s="46">
        <f>+'44 92'!H30+'DDS Fac. BOI'!H30+DDS.Inspection!H30</f>
        <v>0</v>
      </c>
      <c r="I30" s="46">
        <f>+'44 92'!I30+'DDS Fac. BOI'!I30+DDS.Inspection!I30</f>
        <v>0</v>
      </c>
      <c r="J30" s="47">
        <f t="shared" si="37"/>
        <v>0</v>
      </c>
      <c r="K30" s="46">
        <f>+'44 92'!K30+'DDS Fac. BOI'!K30+DDS.Inspection!K30</f>
        <v>0</v>
      </c>
      <c r="L30" s="46">
        <f>+'44 92'!L30+'DDS Fac. BOI'!L30+DDS.Inspection!L30</f>
        <v>0</v>
      </c>
      <c r="M30" s="48">
        <f t="shared" si="38"/>
        <v>0</v>
      </c>
      <c r="N30" s="190">
        <f t="shared" si="39"/>
        <v>0</v>
      </c>
      <c r="O30" s="129">
        <f t="shared" si="40"/>
        <v>0</v>
      </c>
      <c r="P30" s="61">
        <f t="shared" si="13"/>
        <v>0</v>
      </c>
      <c r="Q30" s="297">
        <f>+'44 92'!Q30+'DDS Fac. BOI'!Q30+DDS.Inspection!Q30</f>
        <v>0</v>
      </c>
      <c r="R30" s="46">
        <f>+'44 92'!R30+'DDS Fac. BOI'!R30+DDS.Inspection!R30</f>
        <v>0</v>
      </c>
      <c r="S30" s="47">
        <f t="shared" si="41"/>
        <v>0</v>
      </c>
      <c r="T30" s="46">
        <f>+'44 92'!T30+'DDS Fac. BOI'!T30+DDS.Inspection!T30</f>
        <v>0</v>
      </c>
      <c r="U30" s="46">
        <f>+'44 92'!U30+'DDS Fac. BOI'!U30+DDS.Inspection!U30</f>
        <v>0</v>
      </c>
      <c r="V30" s="47">
        <f t="shared" si="42"/>
        <v>0</v>
      </c>
      <c r="W30" s="46">
        <f>+'44 92'!W30+'DDS Fac. BOI'!W30+DDS.Inspection!W30</f>
        <v>0</v>
      </c>
      <c r="X30" s="46">
        <f>+'44 92'!X30+'DDS Fac. BOI'!X30+DDS.Inspection!X30</f>
        <v>0</v>
      </c>
      <c r="Y30" s="48">
        <f t="shared" si="43"/>
        <v>0</v>
      </c>
      <c r="Z30" s="190">
        <f t="shared" si="44"/>
        <v>0</v>
      </c>
      <c r="AA30" s="200">
        <f t="shared" si="45"/>
        <v>0</v>
      </c>
      <c r="AB30" s="61">
        <f t="shared" si="14"/>
        <v>0</v>
      </c>
      <c r="AC30" s="204">
        <f t="shared" si="15"/>
        <v>0</v>
      </c>
      <c r="AD30" s="133">
        <f t="shared" si="16"/>
        <v>0</v>
      </c>
      <c r="AE30" s="225">
        <f t="shared" si="17"/>
        <v>0</v>
      </c>
      <c r="AF30" s="293">
        <f>+'44 92'!AF30+'DDS Fac. BOI'!AF30+DDS.Inspection!AF30</f>
        <v>0</v>
      </c>
      <c r="AG30" s="46">
        <f>+'44 92'!AG30+'DDS Fac. BOI'!AG30+DDS.Inspection!AG30</f>
        <v>0</v>
      </c>
      <c r="AH30" s="47">
        <f t="shared" si="18"/>
        <v>0</v>
      </c>
      <c r="AI30" s="46">
        <f>+'44 92'!AI30+'DDS Fac. BOI'!AI30+DDS.Inspection!AI30</f>
        <v>0</v>
      </c>
      <c r="AJ30" s="46">
        <f>+'44 92'!AJ30+'DDS Fac. BOI'!AJ30+DDS.Inspection!AJ30</f>
        <v>0</v>
      </c>
      <c r="AK30" s="47">
        <f t="shared" si="19"/>
        <v>0</v>
      </c>
      <c r="AL30" s="46">
        <f>+'44 92'!AL30+'DDS Fac. BOI'!AL30+DDS.Inspection!AL30</f>
        <v>0</v>
      </c>
      <c r="AM30" s="46">
        <f>+'44 92'!AM30+'DDS Fac. BOI'!AM30+DDS.Inspection!AM30</f>
        <v>0</v>
      </c>
      <c r="AN30" s="48">
        <f t="shared" si="20"/>
        <v>0</v>
      </c>
      <c r="AO30" s="190">
        <f t="shared" si="21"/>
        <v>0</v>
      </c>
      <c r="AP30" s="129">
        <f t="shared" si="22"/>
        <v>0</v>
      </c>
      <c r="AQ30" s="222">
        <f t="shared" si="23"/>
        <v>0</v>
      </c>
      <c r="AR30" s="293">
        <f>+'44 92'!AR30+'DDS Fac. BOI'!AR30+DDS.Inspection!AR30</f>
        <v>0</v>
      </c>
      <c r="AS30" s="46">
        <f>+'44 92'!AS30+'DDS Fac. BOI'!AS30+DDS.Inspection!AS30</f>
        <v>0</v>
      </c>
      <c r="AT30" s="47">
        <f t="shared" si="24"/>
        <v>0</v>
      </c>
      <c r="AU30" s="46">
        <f>+'44 92'!AU30+'DDS Fac. BOI'!AU30+DDS.Inspection!AU30</f>
        <v>0</v>
      </c>
      <c r="AV30" s="46">
        <f>+'44 92'!AV30+'DDS Fac. BOI'!AV30+DDS.Inspection!AV30</f>
        <v>0</v>
      </c>
      <c r="AW30" s="47">
        <f t="shared" si="25"/>
        <v>0</v>
      </c>
      <c r="AX30" s="46">
        <f>+'44 92'!AX30+'DDS Fac. BOI'!AX30+DDS.Inspection!AX30</f>
        <v>0</v>
      </c>
      <c r="AY30" s="46">
        <f>+'44 92'!AY30+'DDS Fac. BOI'!AY30+DDS.Inspection!AY30</f>
        <v>0</v>
      </c>
      <c r="AZ30" s="50">
        <f t="shared" si="26"/>
        <v>0</v>
      </c>
      <c r="BA30" s="190">
        <f t="shared" si="27"/>
        <v>0</v>
      </c>
      <c r="BB30" s="200">
        <f t="shared" si="28"/>
        <v>0</v>
      </c>
      <c r="BC30" s="222">
        <f t="shared" si="29"/>
        <v>0</v>
      </c>
      <c r="BD30" s="204">
        <f t="shared" si="30"/>
        <v>0</v>
      </c>
      <c r="BE30" s="217">
        <f t="shared" si="31"/>
        <v>0</v>
      </c>
      <c r="BF30" s="225">
        <f t="shared" si="32"/>
        <v>0</v>
      </c>
      <c r="BG30" s="204">
        <f t="shared" si="33"/>
        <v>0</v>
      </c>
      <c r="BH30" s="133">
        <f t="shared" si="34"/>
        <v>0</v>
      </c>
      <c r="BI30" s="225">
        <f t="shared" si="35"/>
        <v>0</v>
      </c>
      <c r="BJ30" s="289"/>
    </row>
    <row r="31" spans="1:65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+'44 92'!E31+'DDS Fac. BOI'!E31+DDS.Inspection!E31</f>
        <v>143887.25</v>
      </c>
      <c r="F31" s="46">
        <f>+'44 92'!F31+'DDS Fac. BOI'!F31+DDS.Inspection!F31</f>
        <v>99350</v>
      </c>
      <c r="G31" s="47">
        <f t="shared" si="36"/>
        <v>44537.25</v>
      </c>
      <c r="H31" s="46">
        <f>+'44 92'!H31+'DDS Fac. BOI'!H31+DDS.Inspection!H31</f>
        <v>142287.25</v>
      </c>
      <c r="I31" s="46">
        <f>+'44 92'!I31+'DDS Fac. BOI'!I31+DDS.Inspection!I31</f>
        <v>139370</v>
      </c>
      <c r="J31" s="47">
        <f t="shared" si="37"/>
        <v>2917.25</v>
      </c>
      <c r="K31" s="46">
        <f>+'44 92'!K31+'DDS Fac. BOI'!K31+DDS.Inspection!K31</f>
        <v>152487.25</v>
      </c>
      <c r="L31" s="46">
        <f>+'44 92'!L31+'DDS Fac. BOI'!L31+DDS.Inspection!L31</f>
        <v>144590</v>
      </c>
      <c r="M31" s="48">
        <f t="shared" si="38"/>
        <v>7897.25</v>
      </c>
      <c r="N31" s="190">
        <f t="shared" si="39"/>
        <v>438661.75</v>
      </c>
      <c r="O31" s="129">
        <f t="shared" si="40"/>
        <v>383310</v>
      </c>
      <c r="P31" s="61">
        <f t="shared" si="13"/>
        <v>55351.75</v>
      </c>
      <c r="Q31" s="297">
        <f>+'44 92'!Q31+'DDS Fac. BOI'!Q31+DDS.Inspection!Q31</f>
        <v>142287.25</v>
      </c>
      <c r="R31" s="46">
        <f>+'44 92'!R31+'DDS Fac. BOI'!R31+DDS.Inspection!R31</f>
        <v>117563</v>
      </c>
      <c r="S31" s="47">
        <f t="shared" si="41"/>
        <v>24724.25</v>
      </c>
      <c r="T31" s="46">
        <f>+'44 92'!T31+'DDS Fac. BOI'!T31+DDS.Inspection!T31</f>
        <v>142287.25</v>
      </c>
      <c r="U31" s="46">
        <f>+'44 92'!U31+'DDS Fac. BOI'!U31+DDS.Inspection!U31</f>
        <v>0</v>
      </c>
      <c r="V31" s="47">
        <f t="shared" si="42"/>
        <v>142287.25</v>
      </c>
      <c r="W31" s="46">
        <f>+'44 92'!W31+'DDS Fac. BOI'!W31+DDS.Inspection!W31</f>
        <v>131937.25</v>
      </c>
      <c r="X31" s="46">
        <f>+'44 92'!X31+'DDS Fac. BOI'!X31+DDS.Inspection!X31</f>
        <v>0</v>
      </c>
      <c r="Y31" s="48">
        <f t="shared" si="43"/>
        <v>131937.25</v>
      </c>
      <c r="Z31" s="190">
        <f t="shared" si="44"/>
        <v>416511.75</v>
      </c>
      <c r="AA31" s="200">
        <f t="shared" si="45"/>
        <v>117563</v>
      </c>
      <c r="AB31" s="61">
        <f t="shared" si="14"/>
        <v>298948.75</v>
      </c>
      <c r="AC31" s="204">
        <f t="shared" si="15"/>
        <v>855173.5</v>
      </c>
      <c r="AD31" s="133">
        <f t="shared" si="16"/>
        <v>500873</v>
      </c>
      <c r="AE31" s="225">
        <f t="shared" si="17"/>
        <v>354300.5</v>
      </c>
      <c r="AF31" s="293">
        <f>+'44 92'!AF31+'DDS Fac. BOI'!AF31+DDS.Inspection!AF31</f>
        <v>142287.25</v>
      </c>
      <c r="AG31" s="46">
        <f>+'44 92'!AG31+'DDS Fac. BOI'!AG31+DDS.Inspection!AG31</f>
        <v>0</v>
      </c>
      <c r="AH31" s="47">
        <f t="shared" si="18"/>
        <v>142287.25</v>
      </c>
      <c r="AI31" s="46">
        <f>+'44 92'!AI31+'DDS Fac. BOI'!AI31+DDS.Inspection!AI31</f>
        <v>142287.25</v>
      </c>
      <c r="AJ31" s="46">
        <f>+'44 92'!AJ31+'DDS Fac. BOI'!AJ31+DDS.Inspection!AJ31</f>
        <v>0</v>
      </c>
      <c r="AK31" s="47">
        <f t="shared" si="19"/>
        <v>142287.25</v>
      </c>
      <c r="AL31" s="46">
        <f>+'44 92'!AL31+'DDS Fac. BOI'!AL31+DDS.Inspection!AL31</f>
        <v>129537.25</v>
      </c>
      <c r="AM31" s="46">
        <f>+'44 92'!AM31+'DDS Fac. BOI'!AM31+DDS.Inspection!AM31</f>
        <v>0</v>
      </c>
      <c r="AN31" s="48">
        <f t="shared" si="20"/>
        <v>129537.25</v>
      </c>
      <c r="AO31" s="190">
        <f t="shared" si="21"/>
        <v>414111.75</v>
      </c>
      <c r="AP31" s="129">
        <f t="shared" si="22"/>
        <v>0</v>
      </c>
      <c r="AQ31" s="222">
        <f t="shared" si="23"/>
        <v>414111.75</v>
      </c>
      <c r="AR31" s="293">
        <f>+'44 92'!AR31+'DDS Fac. BOI'!AR31+DDS.Inspection!AR31</f>
        <v>142287.25</v>
      </c>
      <c r="AS31" s="46">
        <f>+'44 92'!AS31+'DDS Fac. BOI'!AS31+DDS.Inspection!AS31</f>
        <v>0</v>
      </c>
      <c r="AT31" s="47">
        <f t="shared" si="24"/>
        <v>142287.25</v>
      </c>
      <c r="AU31" s="46">
        <f>+'44 92'!AU31+'DDS Fac. BOI'!AU31+DDS.Inspection!AU31</f>
        <v>142287.25</v>
      </c>
      <c r="AV31" s="46">
        <f>+'44 92'!AV31+'DDS Fac. BOI'!AV31+DDS.Inspection!AV31</f>
        <v>0</v>
      </c>
      <c r="AW31" s="47">
        <f t="shared" si="25"/>
        <v>142287.25</v>
      </c>
      <c r="AX31" s="46">
        <f>+'44 92'!AX31+'DDS Fac. BOI'!AX31+DDS.Inspection!AX31</f>
        <v>145097.25</v>
      </c>
      <c r="AY31" s="46">
        <f>+'44 92'!AY31+'DDS Fac. BOI'!AY31+DDS.Inspection!AY31</f>
        <v>0</v>
      </c>
      <c r="AZ31" s="50">
        <f t="shared" si="26"/>
        <v>145097.25</v>
      </c>
      <c r="BA31" s="190">
        <f t="shared" si="27"/>
        <v>429671.75</v>
      </c>
      <c r="BB31" s="200">
        <f t="shared" si="28"/>
        <v>0</v>
      </c>
      <c r="BC31" s="222">
        <f t="shared" si="29"/>
        <v>429671.75</v>
      </c>
      <c r="BD31" s="204">
        <f t="shared" si="30"/>
        <v>843783.5</v>
      </c>
      <c r="BE31" s="217">
        <f t="shared" si="31"/>
        <v>0</v>
      </c>
      <c r="BF31" s="225">
        <f t="shared" si="32"/>
        <v>843783.5</v>
      </c>
      <c r="BG31" s="204">
        <f t="shared" si="33"/>
        <v>1698957</v>
      </c>
      <c r="BH31" s="133">
        <f t="shared" si="34"/>
        <v>500873</v>
      </c>
      <c r="BI31" s="225">
        <f t="shared" si="35"/>
        <v>1198084</v>
      </c>
      <c r="BJ31" s="289"/>
    </row>
    <row r="32" spans="1:65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+'44 92'!E32+'DDS Fac. BOI'!E32+DDS.Inspection!E32</f>
        <v>3121700</v>
      </c>
      <c r="F32" s="46">
        <f>+'44 92'!F32+'DDS Fac. BOI'!F32+DDS.Inspection!F32</f>
        <v>3488208.9599999995</v>
      </c>
      <c r="G32" s="47">
        <f t="shared" si="36"/>
        <v>-366508.9599999995</v>
      </c>
      <c r="H32" s="46">
        <f>+'44 92'!H32+'DDS Fac. BOI'!H32+DDS.Inspection!H32</f>
        <v>3117900</v>
      </c>
      <c r="I32" s="46">
        <f>+'44 92'!I32+'DDS Fac. BOI'!I32+DDS.Inspection!I32</f>
        <v>3423152.78</v>
      </c>
      <c r="J32" s="47">
        <f t="shared" si="37"/>
        <v>-305252.7799999998</v>
      </c>
      <c r="K32" s="46">
        <f>+'44 92'!K32+'DDS Fac. BOI'!K32+DDS.Inspection!K32</f>
        <v>3359200.0000000005</v>
      </c>
      <c r="L32" s="46">
        <f>+'44 92'!L32+'DDS Fac. BOI'!L32+DDS.Inspection!L32</f>
        <v>3596473.4200000004</v>
      </c>
      <c r="M32" s="48">
        <f t="shared" si="38"/>
        <v>-237273.41999999993</v>
      </c>
      <c r="N32" s="190">
        <f t="shared" si="39"/>
        <v>9598800</v>
      </c>
      <c r="O32" s="129">
        <f t="shared" si="40"/>
        <v>10507835.16</v>
      </c>
      <c r="P32" s="61">
        <f t="shared" si="13"/>
        <v>-909035.16000000015</v>
      </c>
      <c r="Q32" s="297">
        <f>+'44 92'!Q32+'DDS Fac. BOI'!Q32+DDS.Inspection!Q32</f>
        <v>3290800</v>
      </c>
      <c r="R32" s="46">
        <f>+'44 92'!R32+'DDS Fac. BOI'!R32+DDS.Inspection!R32</f>
        <v>2803058.22</v>
      </c>
      <c r="S32" s="47">
        <f t="shared" si="41"/>
        <v>487741.7799999998</v>
      </c>
      <c r="T32" s="46">
        <f>+'44 92'!T32+'DDS Fac. BOI'!T32+DDS.Inspection!T32</f>
        <v>3174900</v>
      </c>
      <c r="U32" s="46">
        <f>+'44 92'!U32+'DDS Fac. BOI'!U32+DDS.Inspection!U32</f>
        <v>0</v>
      </c>
      <c r="V32" s="47">
        <f t="shared" si="42"/>
        <v>3174900</v>
      </c>
      <c r="W32" s="46">
        <f>+'44 92'!W32+'DDS Fac. BOI'!W32+DDS.Inspection!W32</f>
        <v>3161600.0000000005</v>
      </c>
      <c r="X32" s="46">
        <f>+'44 92'!X32+'DDS Fac. BOI'!X32+DDS.Inspection!X32</f>
        <v>0</v>
      </c>
      <c r="Y32" s="48">
        <f t="shared" si="43"/>
        <v>3161600.0000000005</v>
      </c>
      <c r="Z32" s="190">
        <f t="shared" si="44"/>
        <v>9627300</v>
      </c>
      <c r="AA32" s="200">
        <f t="shared" si="45"/>
        <v>2803058.22</v>
      </c>
      <c r="AB32" s="61">
        <f t="shared" si="14"/>
        <v>6824241.7799999993</v>
      </c>
      <c r="AC32" s="204">
        <f t="shared" si="15"/>
        <v>19226100</v>
      </c>
      <c r="AD32" s="133">
        <f t="shared" si="16"/>
        <v>13310893.380000001</v>
      </c>
      <c r="AE32" s="225">
        <f t="shared" si="17"/>
        <v>5915206.6199999992</v>
      </c>
      <c r="AF32" s="293">
        <f>+'44 92'!AF32+'DDS Fac. BOI'!AF32+DDS.Inspection!AF32</f>
        <v>2874700</v>
      </c>
      <c r="AG32" s="46">
        <f>+'44 92'!AG32+'DDS Fac. BOI'!AG32+DDS.Inspection!AG32</f>
        <v>0</v>
      </c>
      <c r="AH32" s="47">
        <f t="shared" si="18"/>
        <v>2874700</v>
      </c>
      <c r="AI32" s="46">
        <f>+'44 92'!AI32+'DDS Fac. BOI'!AI32+DDS.Inspection!AI32</f>
        <v>3100800</v>
      </c>
      <c r="AJ32" s="46">
        <f>+'44 92'!AJ32+'DDS Fac. BOI'!AJ32+DDS.Inspection!AJ32</f>
        <v>0</v>
      </c>
      <c r="AK32" s="47">
        <f t="shared" si="19"/>
        <v>3100800</v>
      </c>
      <c r="AL32" s="46">
        <f>+'44 92'!AL32+'DDS Fac. BOI'!AL32+DDS.Inspection!AL32</f>
        <v>3047600</v>
      </c>
      <c r="AM32" s="46">
        <f>+'44 92'!AM32+'DDS Fac. BOI'!AM32+DDS.Inspection!AM32</f>
        <v>0</v>
      </c>
      <c r="AN32" s="48">
        <f t="shared" si="20"/>
        <v>3047600</v>
      </c>
      <c r="AO32" s="190">
        <f t="shared" si="21"/>
        <v>9023100</v>
      </c>
      <c r="AP32" s="129">
        <f t="shared" si="22"/>
        <v>0</v>
      </c>
      <c r="AQ32" s="222">
        <f t="shared" si="23"/>
        <v>9023100</v>
      </c>
      <c r="AR32" s="293">
        <f>+'44 92'!AR32+'DDS Fac. BOI'!AR32+DDS.Inspection!AR32</f>
        <v>3138800</v>
      </c>
      <c r="AS32" s="46">
        <f>+'44 92'!AS32+'DDS Fac. BOI'!AS32+DDS.Inspection!AS32</f>
        <v>0</v>
      </c>
      <c r="AT32" s="47">
        <f t="shared" si="24"/>
        <v>3138800</v>
      </c>
      <c r="AU32" s="46">
        <f>+'44 92'!AU32+'DDS Fac. BOI'!AU32+DDS.Inspection!AU32</f>
        <v>3047600</v>
      </c>
      <c r="AV32" s="46">
        <f>+'44 92'!AV32+'DDS Fac. BOI'!AV32+DDS.Inspection!AV32</f>
        <v>0</v>
      </c>
      <c r="AW32" s="47">
        <f t="shared" si="25"/>
        <v>3047600</v>
      </c>
      <c r="AX32" s="46">
        <f>+'44 92'!AX32+'DDS Fac. BOI'!AX32+DDS.Inspection!AX32</f>
        <v>2827200</v>
      </c>
      <c r="AY32" s="46">
        <f>+'44 92'!AY32+'DDS Fac. BOI'!AY32+DDS.Inspection!AY32</f>
        <v>0</v>
      </c>
      <c r="AZ32" s="50">
        <f t="shared" si="26"/>
        <v>2827200</v>
      </c>
      <c r="BA32" s="190">
        <f t="shared" si="27"/>
        <v>9013600</v>
      </c>
      <c r="BB32" s="200">
        <f t="shared" si="28"/>
        <v>0</v>
      </c>
      <c r="BC32" s="222">
        <f t="shared" si="29"/>
        <v>9013600</v>
      </c>
      <c r="BD32" s="204">
        <f t="shared" si="30"/>
        <v>18036700</v>
      </c>
      <c r="BE32" s="217">
        <f t="shared" si="31"/>
        <v>0</v>
      </c>
      <c r="BF32" s="225">
        <f t="shared" si="32"/>
        <v>18036700</v>
      </c>
      <c r="BG32" s="204">
        <f t="shared" si="33"/>
        <v>37262800</v>
      </c>
      <c r="BH32" s="133">
        <f t="shared" si="34"/>
        <v>13310893.380000001</v>
      </c>
      <c r="BI32" s="225">
        <f t="shared" si="35"/>
        <v>23951906.619999997</v>
      </c>
      <c r="BJ32" s="289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+'44 92'!E33+'DDS Fac. BOI'!E33+DDS.Inspection!E33</f>
        <v>0</v>
      </c>
      <c r="F33" s="46">
        <f>+'44 92'!F33+'DDS Fac. BOI'!F33+DDS.Inspection!F33</f>
        <v>0</v>
      </c>
      <c r="G33" s="47">
        <f t="shared" si="36"/>
        <v>0</v>
      </c>
      <c r="H33" s="46">
        <f>+'44 92'!H33+'DDS Fac. BOI'!H33+DDS.Inspection!H33</f>
        <v>0</v>
      </c>
      <c r="I33" s="46">
        <f>+'44 92'!I33+'DDS Fac. BOI'!I33+DDS.Inspection!I33</f>
        <v>0</v>
      </c>
      <c r="J33" s="47">
        <f t="shared" si="37"/>
        <v>0</v>
      </c>
      <c r="K33" s="46">
        <f>+'44 92'!K33+'DDS Fac. BOI'!K33+DDS.Inspection!K33</f>
        <v>0</v>
      </c>
      <c r="L33" s="46">
        <f>+'44 92'!L33+'DDS Fac. BOI'!L33+DDS.Inspection!L33</f>
        <v>0</v>
      </c>
      <c r="M33" s="48">
        <f t="shared" si="38"/>
        <v>0</v>
      </c>
      <c r="N33" s="190">
        <f t="shared" si="39"/>
        <v>0</v>
      </c>
      <c r="O33" s="129">
        <f t="shared" si="40"/>
        <v>0</v>
      </c>
      <c r="P33" s="61">
        <f t="shared" si="13"/>
        <v>0</v>
      </c>
      <c r="Q33" s="297">
        <f>+'44 92'!Q33+'DDS Fac. BOI'!Q33+DDS.Inspection!Q33</f>
        <v>0</v>
      </c>
      <c r="R33" s="46">
        <f>+'44 92'!R33+'DDS Fac. BOI'!R33+DDS.Inspection!R33</f>
        <v>0</v>
      </c>
      <c r="S33" s="47">
        <f t="shared" si="41"/>
        <v>0</v>
      </c>
      <c r="T33" s="46">
        <f>+'44 92'!T33+'DDS Fac. BOI'!T33+DDS.Inspection!T33</f>
        <v>0</v>
      </c>
      <c r="U33" s="46">
        <f>+'44 92'!U33+'DDS Fac. BOI'!U33+DDS.Inspection!U33</f>
        <v>0</v>
      </c>
      <c r="V33" s="47">
        <f t="shared" si="42"/>
        <v>0</v>
      </c>
      <c r="W33" s="46">
        <f>+'44 92'!W33+'DDS Fac. BOI'!W33+DDS.Inspection!W33</f>
        <v>0</v>
      </c>
      <c r="X33" s="46">
        <f>+'44 92'!X33+'DDS Fac. BOI'!X33+DDS.Inspection!X33</f>
        <v>0</v>
      </c>
      <c r="Y33" s="48">
        <f t="shared" si="43"/>
        <v>0</v>
      </c>
      <c r="Z33" s="190">
        <f t="shared" si="44"/>
        <v>0</v>
      </c>
      <c r="AA33" s="200">
        <f t="shared" si="45"/>
        <v>0</v>
      </c>
      <c r="AB33" s="61">
        <f t="shared" si="14"/>
        <v>0</v>
      </c>
      <c r="AC33" s="204">
        <f t="shared" si="15"/>
        <v>0</v>
      </c>
      <c r="AD33" s="133">
        <f t="shared" si="16"/>
        <v>0</v>
      </c>
      <c r="AE33" s="225">
        <f t="shared" si="17"/>
        <v>0</v>
      </c>
      <c r="AF33" s="293">
        <f>+'44 92'!AF33+'DDS Fac. BOI'!AF33+DDS.Inspection!AF33</f>
        <v>0</v>
      </c>
      <c r="AG33" s="46">
        <f>+'44 92'!AG33+'DDS Fac. BOI'!AG33+DDS.Inspection!AG33</f>
        <v>0</v>
      </c>
      <c r="AH33" s="47">
        <f t="shared" si="18"/>
        <v>0</v>
      </c>
      <c r="AI33" s="46">
        <f>+'44 92'!AI33+'DDS Fac. BOI'!AI33+DDS.Inspection!AI33</f>
        <v>0</v>
      </c>
      <c r="AJ33" s="46">
        <f>+'44 92'!AJ33+'DDS Fac. BOI'!AJ33+DDS.Inspection!AJ33</f>
        <v>0</v>
      </c>
      <c r="AK33" s="47">
        <f t="shared" si="19"/>
        <v>0</v>
      </c>
      <c r="AL33" s="46">
        <f>+'44 92'!AL33+'DDS Fac. BOI'!AL33+DDS.Inspection!AL33</f>
        <v>0</v>
      </c>
      <c r="AM33" s="46">
        <f>+'44 92'!AM33+'DDS Fac. BOI'!AM33+DDS.Inspection!AM33</f>
        <v>0</v>
      </c>
      <c r="AN33" s="48">
        <f t="shared" si="20"/>
        <v>0</v>
      </c>
      <c r="AO33" s="190">
        <f t="shared" si="21"/>
        <v>0</v>
      </c>
      <c r="AP33" s="129">
        <f t="shared" si="22"/>
        <v>0</v>
      </c>
      <c r="AQ33" s="222">
        <f t="shared" si="23"/>
        <v>0</v>
      </c>
      <c r="AR33" s="293">
        <f>+'44 92'!AR33+'DDS Fac. BOI'!AR33+DDS.Inspection!AR33</f>
        <v>0</v>
      </c>
      <c r="AS33" s="46">
        <f>+'44 92'!AS33+'DDS Fac. BOI'!AS33+DDS.Inspection!AS33</f>
        <v>0</v>
      </c>
      <c r="AT33" s="47">
        <f t="shared" si="24"/>
        <v>0</v>
      </c>
      <c r="AU33" s="46">
        <f>+'44 92'!AU33+'DDS Fac. BOI'!AU33+DDS.Inspection!AU33</f>
        <v>0</v>
      </c>
      <c r="AV33" s="46">
        <f>+'44 92'!AV33+'DDS Fac. BOI'!AV33+DDS.Inspection!AV33</f>
        <v>0</v>
      </c>
      <c r="AW33" s="47">
        <f t="shared" si="25"/>
        <v>0</v>
      </c>
      <c r="AX33" s="46">
        <f>+'44 92'!AX33+'DDS Fac. BOI'!AX33+DDS.Inspection!AX33</f>
        <v>0</v>
      </c>
      <c r="AY33" s="46">
        <f>+'44 92'!AY33+'DDS Fac. BOI'!AY33+DDS.Inspection!AY33</f>
        <v>0</v>
      </c>
      <c r="AZ33" s="50">
        <f t="shared" si="26"/>
        <v>0</v>
      </c>
      <c r="BA33" s="190">
        <f t="shared" si="27"/>
        <v>0</v>
      </c>
      <c r="BB33" s="200">
        <f t="shared" si="28"/>
        <v>0</v>
      </c>
      <c r="BC33" s="222">
        <f t="shared" si="29"/>
        <v>0</v>
      </c>
      <c r="BD33" s="204">
        <f t="shared" si="30"/>
        <v>0</v>
      </c>
      <c r="BE33" s="217">
        <f t="shared" si="31"/>
        <v>0</v>
      </c>
      <c r="BF33" s="225">
        <f t="shared" si="32"/>
        <v>0</v>
      </c>
      <c r="BG33" s="204">
        <f t="shared" si="33"/>
        <v>0</v>
      </c>
      <c r="BH33" s="133">
        <f t="shared" si="34"/>
        <v>0</v>
      </c>
      <c r="BI33" s="225">
        <f t="shared" si="35"/>
        <v>0</v>
      </c>
      <c r="BJ33" s="289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+'44 92'!E34+'DDS Fac. BOI'!E34+DDS.Inspection!E34</f>
        <v>0</v>
      </c>
      <c r="F34" s="46">
        <f>+'44 92'!F34+'DDS Fac. BOI'!F34+DDS.Inspection!F34</f>
        <v>0</v>
      </c>
      <c r="G34" s="47">
        <f t="shared" si="36"/>
        <v>0</v>
      </c>
      <c r="H34" s="46">
        <f>+'44 92'!H34+'DDS Fac. BOI'!H34+DDS.Inspection!H34</f>
        <v>0</v>
      </c>
      <c r="I34" s="46">
        <f>+'44 92'!I34+'DDS Fac. BOI'!I34+DDS.Inspection!I34</f>
        <v>0</v>
      </c>
      <c r="J34" s="47">
        <f t="shared" si="37"/>
        <v>0</v>
      </c>
      <c r="K34" s="46">
        <f>+'44 92'!K34+'DDS Fac. BOI'!K34+DDS.Inspection!K34</f>
        <v>0</v>
      </c>
      <c r="L34" s="46">
        <f>+'44 92'!L34+'DDS Fac. BOI'!L34+DDS.Inspection!L34</f>
        <v>0</v>
      </c>
      <c r="M34" s="48">
        <f t="shared" si="38"/>
        <v>0</v>
      </c>
      <c r="N34" s="190">
        <f t="shared" si="39"/>
        <v>0</v>
      </c>
      <c r="O34" s="129">
        <f t="shared" si="40"/>
        <v>0</v>
      </c>
      <c r="P34" s="61">
        <f t="shared" si="13"/>
        <v>0</v>
      </c>
      <c r="Q34" s="297">
        <f>+'44 92'!Q34+'DDS Fac. BOI'!Q34+DDS.Inspection!Q34</f>
        <v>0</v>
      </c>
      <c r="R34" s="46">
        <f>+'44 92'!R34+'DDS Fac. BOI'!R34+DDS.Inspection!R34</f>
        <v>0</v>
      </c>
      <c r="S34" s="47">
        <f t="shared" si="41"/>
        <v>0</v>
      </c>
      <c r="T34" s="46">
        <f>+'44 92'!T34+'DDS Fac. BOI'!T34+DDS.Inspection!T34</f>
        <v>0</v>
      </c>
      <c r="U34" s="46">
        <f>+'44 92'!U34+'DDS Fac. BOI'!U34+DDS.Inspection!U34</f>
        <v>0</v>
      </c>
      <c r="V34" s="47">
        <f t="shared" si="42"/>
        <v>0</v>
      </c>
      <c r="W34" s="46">
        <f>+'44 92'!W34+'DDS Fac. BOI'!W34+DDS.Inspection!W34</f>
        <v>0</v>
      </c>
      <c r="X34" s="46">
        <f>+'44 92'!X34+'DDS Fac. BOI'!X34+DDS.Inspection!X34</f>
        <v>0</v>
      </c>
      <c r="Y34" s="48">
        <f t="shared" si="43"/>
        <v>0</v>
      </c>
      <c r="Z34" s="190">
        <f t="shared" si="44"/>
        <v>0</v>
      </c>
      <c r="AA34" s="200">
        <f t="shared" si="45"/>
        <v>0</v>
      </c>
      <c r="AB34" s="61">
        <f t="shared" si="14"/>
        <v>0</v>
      </c>
      <c r="AC34" s="204">
        <f t="shared" si="15"/>
        <v>0</v>
      </c>
      <c r="AD34" s="133">
        <f t="shared" si="16"/>
        <v>0</v>
      </c>
      <c r="AE34" s="225">
        <f t="shared" si="17"/>
        <v>0</v>
      </c>
      <c r="AF34" s="293">
        <f>+'44 92'!AF34+'DDS Fac. BOI'!AF34+DDS.Inspection!AF34</f>
        <v>0</v>
      </c>
      <c r="AG34" s="46">
        <f>+'44 92'!AG34+'DDS Fac. BOI'!AG34+DDS.Inspection!AG34</f>
        <v>0</v>
      </c>
      <c r="AH34" s="47">
        <f t="shared" si="18"/>
        <v>0</v>
      </c>
      <c r="AI34" s="46">
        <f>+'44 92'!AI34+'DDS Fac. BOI'!AI34+DDS.Inspection!AI34</f>
        <v>0</v>
      </c>
      <c r="AJ34" s="46">
        <f>+'44 92'!AJ34+'DDS Fac. BOI'!AJ34+DDS.Inspection!AJ34</f>
        <v>0</v>
      </c>
      <c r="AK34" s="47">
        <f t="shared" si="19"/>
        <v>0</v>
      </c>
      <c r="AL34" s="46">
        <f>+'44 92'!AL34+'DDS Fac. BOI'!AL34+DDS.Inspection!AL34</f>
        <v>0</v>
      </c>
      <c r="AM34" s="46">
        <f>+'44 92'!AM34+'DDS Fac. BOI'!AM34+DDS.Inspection!AM34</f>
        <v>0</v>
      </c>
      <c r="AN34" s="48">
        <f t="shared" si="20"/>
        <v>0</v>
      </c>
      <c r="AO34" s="190">
        <f t="shared" si="21"/>
        <v>0</v>
      </c>
      <c r="AP34" s="129">
        <f t="shared" si="22"/>
        <v>0</v>
      </c>
      <c r="AQ34" s="222">
        <f t="shared" si="23"/>
        <v>0</v>
      </c>
      <c r="AR34" s="293">
        <f>+'44 92'!AR34+'DDS Fac. BOI'!AR34+DDS.Inspection!AR34</f>
        <v>0</v>
      </c>
      <c r="AS34" s="46">
        <f>+'44 92'!AS34+'DDS Fac. BOI'!AS34+DDS.Inspection!AS34</f>
        <v>0</v>
      </c>
      <c r="AT34" s="47">
        <f t="shared" si="24"/>
        <v>0</v>
      </c>
      <c r="AU34" s="46">
        <f>+'44 92'!AU34+'DDS Fac. BOI'!AU34+DDS.Inspection!AU34</f>
        <v>0</v>
      </c>
      <c r="AV34" s="46">
        <f>+'44 92'!AV34+'DDS Fac. BOI'!AV34+DDS.Inspection!AV34</f>
        <v>0</v>
      </c>
      <c r="AW34" s="47">
        <f t="shared" si="25"/>
        <v>0</v>
      </c>
      <c r="AX34" s="46">
        <f>+'44 92'!AX34+'DDS Fac. BOI'!AX34+DDS.Inspection!AX34</f>
        <v>0</v>
      </c>
      <c r="AY34" s="46">
        <f>+'44 92'!AY34+'DDS Fac. BOI'!AY34+DDS.Inspection!AY34</f>
        <v>0</v>
      </c>
      <c r="AZ34" s="50">
        <f t="shared" si="26"/>
        <v>0</v>
      </c>
      <c r="BA34" s="190">
        <f t="shared" si="27"/>
        <v>0</v>
      </c>
      <c r="BB34" s="200">
        <f t="shared" si="28"/>
        <v>0</v>
      </c>
      <c r="BC34" s="222">
        <f t="shared" si="29"/>
        <v>0</v>
      </c>
      <c r="BD34" s="204">
        <f t="shared" si="30"/>
        <v>0</v>
      </c>
      <c r="BE34" s="217">
        <f t="shared" si="31"/>
        <v>0</v>
      </c>
      <c r="BF34" s="225">
        <f t="shared" si="32"/>
        <v>0</v>
      </c>
      <c r="BG34" s="204">
        <f t="shared" si="33"/>
        <v>0</v>
      </c>
      <c r="BH34" s="133">
        <f t="shared" si="34"/>
        <v>0</v>
      </c>
      <c r="BI34" s="225">
        <f t="shared" si="35"/>
        <v>0</v>
      </c>
      <c r="BJ34" s="289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+'44 92'!E35+'DDS Fac. BOI'!E35+DDS.Inspection!E35</f>
        <v>0</v>
      </c>
      <c r="F35" s="46">
        <f>+'44 92'!F35+'DDS Fac. BOI'!F35+DDS.Inspection!F35</f>
        <v>4000</v>
      </c>
      <c r="G35" s="47">
        <f t="shared" si="36"/>
        <v>-4000</v>
      </c>
      <c r="H35" s="46">
        <f>+'44 92'!H35+'DDS Fac. BOI'!H35+DDS.Inspection!H35</f>
        <v>4601</v>
      </c>
      <c r="I35" s="46">
        <f>+'44 92'!I35+'DDS Fac. BOI'!I35+DDS.Inspection!I35</f>
        <v>8500</v>
      </c>
      <c r="J35" s="47">
        <f t="shared" si="37"/>
        <v>-3899</v>
      </c>
      <c r="K35" s="46">
        <f>+'44 92'!K35+'DDS Fac. BOI'!K35+DDS.Inspection!K35</f>
        <v>4280</v>
      </c>
      <c r="L35" s="46">
        <f>+'44 92'!L35+'DDS Fac. BOI'!L35+DDS.Inspection!L35</f>
        <v>0</v>
      </c>
      <c r="M35" s="48">
        <f t="shared" si="38"/>
        <v>4280</v>
      </c>
      <c r="N35" s="190">
        <f t="shared" si="39"/>
        <v>8881</v>
      </c>
      <c r="O35" s="129">
        <f t="shared" si="40"/>
        <v>12500</v>
      </c>
      <c r="P35" s="61">
        <f t="shared" si="13"/>
        <v>-3619</v>
      </c>
      <c r="Q35" s="297">
        <f>+'44 92'!Q35+'DDS Fac. BOI'!Q35+DDS.Inspection!Q35</f>
        <v>4280</v>
      </c>
      <c r="R35" s="46">
        <f>+'44 92'!R35+'DDS Fac. BOI'!R35+DDS.Inspection!R35</f>
        <v>0</v>
      </c>
      <c r="S35" s="47">
        <f t="shared" si="41"/>
        <v>4280</v>
      </c>
      <c r="T35" s="46">
        <f>+'44 92'!T35+'DDS Fac. BOI'!T35+DDS.Inspection!T35</f>
        <v>0</v>
      </c>
      <c r="U35" s="46">
        <f>+'44 92'!U35+'DDS Fac. BOI'!U35+DDS.Inspection!U35</f>
        <v>0</v>
      </c>
      <c r="V35" s="47">
        <f t="shared" si="42"/>
        <v>0</v>
      </c>
      <c r="W35" s="46">
        <f>+'44 92'!W35+'DDS Fac. BOI'!W35+DDS.Inspection!W35</f>
        <v>0</v>
      </c>
      <c r="X35" s="46">
        <f>+'44 92'!X35+'DDS Fac. BOI'!X35+DDS.Inspection!X35</f>
        <v>0</v>
      </c>
      <c r="Y35" s="48">
        <f t="shared" si="43"/>
        <v>0</v>
      </c>
      <c r="Z35" s="190">
        <f t="shared" si="44"/>
        <v>4280</v>
      </c>
      <c r="AA35" s="200">
        <f t="shared" si="45"/>
        <v>0</v>
      </c>
      <c r="AB35" s="61">
        <f t="shared" si="14"/>
        <v>4280</v>
      </c>
      <c r="AC35" s="204">
        <f t="shared" si="15"/>
        <v>13161</v>
      </c>
      <c r="AD35" s="133">
        <f t="shared" si="16"/>
        <v>12500</v>
      </c>
      <c r="AE35" s="225">
        <f t="shared" si="17"/>
        <v>661</v>
      </c>
      <c r="AF35" s="293">
        <f>+'44 92'!AF35+'DDS Fac. BOI'!AF35+DDS.Inspection!AF35</f>
        <v>0</v>
      </c>
      <c r="AG35" s="46">
        <f>+'44 92'!AG35+'DDS Fac. BOI'!AG35+DDS.Inspection!AG35</f>
        <v>0</v>
      </c>
      <c r="AH35" s="47">
        <f t="shared" si="18"/>
        <v>0</v>
      </c>
      <c r="AI35" s="46">
        <f>+'44 92'!AI35+'DDS Fac. BOI'!AI35+DDS.Inspection!AI35</f>
        <v>0</v>
      </c>
      <c r="AJ35" s="46">
        <f>+'44 92'!AJ35+'DDS Fac. BOI'!AJ35+DDS.Inspection!AJ35</f>
        <v>0</v>
      </c>
      <c r="AK35" s="47">
        <f t="shared" si="19"/>
        <v>0</v>
      </c>
      <c r="AL35" s="46">
        <f>+'44 92'!AL35+'DDS Fac. BOI'!AL35+DDS.Inspection!AL35</f>
        <v>0</v>
      </c>
      <c r="AM35" s="46">
        <f>+'44 92'!AM35+'DDS Fac. BOI'!AM35+DDS.Inspection!AM35</f>
        <v>0</v>
      </c>
      <c r="AN35" s="48">
        <f t="shared" si="20"/>
        <v>0</v>
      </c>
      <c r="AO35" s="190">
        <f t="shared" si="21"/>
        <v>0</v>
      </c>
      <c r="AP35" s="129">
        <f t="shared" si="22"/>
        <v>0</v>
      </c>
      <c r="AQ35" s="222">
        <f t="shared" si="23"/>
        <v>0</v>
      </c>
      <c r="AR35" s="293">
        <f>+'44 92'!AR35+'DDS Fac. BOI'!AR35+DDS.Inspection!AR35</f>
        <v>0</v>
      </c>
      <c r="AS35" s="46">
        <f>+'44 92'!AS35+'DDS Fac. BOI'!AS35+DDS.Inspection!AS35</f>
        <v>0</v>
      </c>
      <c r="AT35" s="47">
        <f t="shared" si="24"/>
        <v>0</v>
      </c>
      <c r="AU35" s="46">
        <f>+'44 92'!AU35+'DDS Fac. BOI'!AU35+DDS.Inspection!AU35</f>
        <v>0</v>
      </c>
      <c r="AV35" s="46">
        <f>+'44 92'!AV35+'DDS Fac. BOI'!AV35+DDS.Inspection!AV35</f>
        <v>0</v>
      </c>
      <c r="AW35" s="47">
        <f t="shared" si="25"/>
        <v>0</v>
      </c>
      <c r="AX35" s="46">
        <f>+'44 92'!AX35+'DDS Fac. BOI'!AX35+DDS.Inspection!AX35</f>
        <v>0</v>
      </c>
      <c r="AY35" s="46">
        <f>+'44 92'!AY35+'DDS Fac. BOI'!AY35+DDS.Inspection!AY35</f>
        <v>0</v>
      </c>
      <c r="AZ35" s="50">
        <f t="shared" si="26"/>
        <v>0</v>
      </c>
      <c r="BA35" s="190">
        <f t="shared" si="27"/>
        <v>0</v>
      </c>
      <c r="BB35" s="200">
        <f t="shared" si="28"/>
        <v>0</v>
      </c>
      <c r="BC35" s="222">
        <f t="shared" si="29"/>
        <v>0</v>
      </c>
      <c r="BD35" s="204">
        <f t="shared" si="30"/>
        <v>0</v>
      </c>
      <c r="BE35" s="217">
        <f t="shared" si="31"/>
        <v>0</v>
      </c>
      <c r="BF35" s="225">
        <f t="shared" si="32"/>
        <v>0</v>
      </c>
      <c r="BG35" s="204">
        <f t="shared" si="33"/>
        <v>13161</v>
      </c>
      <c r="BH35" s="133">
        <f t="shared" si="34"/>
        <v>12500</v>
      </c>
      <c r="BI35" s="225">
        <f t="shared" si="35"/>
        <v>661</v>
      </c>
      <c r="BJ35" s="289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+'44 92'!E36+'DDS Fac. BOI'!E36+DDS.Inspection!E36</f>
        <v>130000</v>
      </c>
      <c r="F36" s="46">
        <f>+'44 92'!F36+'DDS Fac. BOI'!F36+DDS.Inspection!F36</f>
        <v>132100</v>
      </c>
      <c r="G36" s="47">
        <f t="shared" si="36"/>
        <v>-2100</v>
      </c>
      <c r="H36" s="46">
        <f>+'44 92'!H36+'DDS Fac. BOI'!H36+DDS.Inspection!H36</f>
        <v>130000</v>
      </c>
      <c r="I36" s="46">
        <f>+'44 92'!I36+'DDS Fac. BOI'!I36+DDS.Inspection!I36</f>
        <v>149700</v>
      </c>
      <c r="J36" s="47">
        <f t="shared" si="37"/>
        <v>-19700</v>
      </c>
      <c r="K36" s="46">
        <f>+'44 92'!K36+'DDS Fac. BOI'!K36+DDS.Inspection!K36</f>
        <v>130000</v>
      </c>
      <c r="L36" s="46">
        <f>+'44 92'!L36+'DDS Fac. BOI'!L36+DDS.Inspection!L36</f>
        <v>146300</v>
      </c>
      <c r="M36" s="48">
        <f t="shared" si="38"/>
        <v>-16300</v>
      </c>
      <c r="N36" s="190">
        <f t="shared" si="39"/>
        <v>390000</v>
      </c>
      <c r="O36" s="129">
        <f t="shared" si="40"/>
        <v>428100</v>
      </c>
      <c r="P36" s="61">
        <f t="shared" si="13"/>
        <v>-38100</v>
      </c>
      <c r="Q36" s="297">
        <f>+'44 92'!Q36+'DDS Fac. BOI'!Q36+DDS.Inspection!Q36</f>
        <v>130000</v>
      </c>
      <c r="R36" s="46">
        <f>+'44 92'!R36+'DDS Fac. BOI'!R36+DDS.Inspection!R36</f>
        <v>130300</v>
      </c>
      <c r="S36" s="47">
        <f t="shared" si="41"/>
        <v>-300</v>
      </c>
      <c r="T36" s="46">
        <f>+'44 92'!T36+'DDS Fac. BOI'!T36+DDS.Inspection!T36</f>
        <v>130000</v>
      </c>
      <c r="U36" s="46">
        <f>+'44 92'!U36+'DDS Fac. BOI'!U36+DDS.Inspection!U36</f>
        <v>0</v>
      </c>
      <c r="V36" s="47">
        <f t="shared" si="42"/>
        <v>130000</v>
      </c>
      <c r="W36" s="46">
        <f>+'44 92'!W36+'DDS Fac. BOI'!W36+DDS.Inspection!W36</f>
        <v>130000</v>
      </c>
      <c r="X36" s="46">
        <f>+'44 92'!X36+'DDS Fac. BOI'!X36+DDS.Inspection!X36</f>
        <v>0</v>
      </c>
      <c r="Y36" s="48">
        <f t="shared" si="43"/>
        <v>130000</v>
      </c>
      <c r="Z36" s="190">
        <f t="shared" si="44"/>
        <v>390000</v>
      </c>
      <c r="AA36" s="200">
        <f t="shared" si="45"/>
        <v>130300</v>
      </c>
      <c r="AB36" s="61">
        <f t="shared" si="14"/>
        <v>259700</v>
      </c>
      <c r="AC36" s="204">
        <f t="shared" si="15"/>
        <v>780000</v>
      </c>
      <c r="AD36" s="133">
        <f t="shared" si="16"/>
        <v>558400</v>
      </c>
      <c r="AE36" s="225">
        <f t="shared" si="17"/>
        <v>221600</v>
      </c>
      <c r="AF36" s="293">
        <f>+'44 92'!AF36+'DDS Fac. BOI'!AF36+DDS.Inspection!AF36</f>
        <v>130000</v>
      </c>
      <c r="AG36" s="46">
        <f>+'44 92'!AG36+'DDS Fac. BOI'!AG36+DDS.Inspection!AG36</f>
        <v>0</v>
      </c>
      <c r="AH36" s="47">
        <f t="shared" si="18"/>
        <v>130000</v>
      </c>
      <c r="AI36" s="46">
        <f>+'44 92'!AI36+'DDS Fac. BOI'!AI36+DDS.Inspection!AI36</f>
        <v>130000</v>
      </c>
      <c r="AJ36" s="46">
        <f>+'44 92'!AJ36+'DDS Fac. BOI'!AJ36+DDS.Inspection!AJ36</f>
        <v>0</v>
      </c>
      <c r="AK36" s="47">
        <f t="shared" si="19"/>
        <v>130000</v>
      </c>
      <c r="AL36" s="46">
        <f>+'44 92'!AL36+'DDS Fac. BOI'!AL36+DDS.Inspection!AL36</f>
        <v>130000</v>
      </c>
      <c r="AM36" s="46">
        <f>+'44 92'!AM36+'DDS Fac. BOI'!AM36+DDS.Inspection!AM36</f>
        <v>0</v>
      </c>
      <c r="AN36" s="48">
        <f t="shared" si="20"/>
        <v>130000</v>
      </c>
      <c r="AO36" s="190">
        <f t="shared" si="21"/>
        <v>390000</v>
      </c>
      <c r="AP36" s="129">
        <f t="shared" si="22"/>
        <v>0</v>
      </c>
      <c r="AQ36" s="222">
        <f t="shared" si="23"/>
        <v>390000</v>
      </c>
      <c r="AR36" s="293">
        <f>+'44 92'!AR36+'DDS Fac. BOI'!AR36+DDS.Inspection!AR36</f>
        <v>130000</v>
      </c>
      <c r="AS36" s="46">
        <f>+'44 92'!AS36+'DDS Fac. BOI'!AS36+DDS.Inspection!AS36</f>
        <v>0</v>
      </c>
      <c r="AT36" s="47">
        <f t="shared" si="24"/>
        <v>130000</v>
      </c>
      <c r="AU36" s="46">
        <f>+'44 92'!AU36+'DDS Fac. BOI'!AU36+DDS.Inspection!AU36</f>
        <v>130000</v>
      </c>
      <c r="AV36" s="46">
        <f>+'44 92'!AV36+'DDS Fac. BOI'!AV36+DDS.Inspection!AV36</f>
        <v>0</v>
      </c>
      <c r="AW36" s="47">
        <f t="shared" si="25"/>
        <v>130000</v>
      </c>
      <c r="AX36" s="46">
        <f>+'44 92'!AX36+'DDS Fac. BOI'!AX36+DDS.Inspection!AX36</f>
        <v>130000</v>
      </c>
      <c r="AY36" s="46">
        <f>+'44 92'!AY36+'DDS Fac. BOI'!AY36+DDS.Inspection!AY36</f>
        <v>0</v>
      </c>
      <c r="AZ36" s="50">
        <f t="shared" si="26"/>
        <v>130000</v>
      </c>
      <c r="BA36" s="190">
        <f t="shared" si="27"/>
        <v>390000</v>
      </c>
      <c r="BB36" s="200">
        <f t="shared" si="28"/>
        <v>0</v>
      </c>
      <c r="BC36" s="222">
        <f t="shared" si="29"/>
        <v>390000</v>
      </c>
      <c r="BD36" s="204">
        <f t="shared" si="30"/>
        <v>780000</v>
      </c>
      <c r="BE36" s="217">
        <f t="shared" si="31"/>
        <v>0</v>
      </c>
      <c r="BF36" s="225">
        <f t="shared" si="32"/>
        <v>780000</v>
      </c>
      <c r="BG36" s="204">
        <f t="shared" si="33"/>
        <v>1560000</v>
      </c>
      <c r="BH36" s="133">
        <f t="shared" si="34"/>
        <v>558400</v>
      </c>
      <c r="BI36" s="225">
        <f t="shared" si="35"/>
        <v>1001600</v>
      </c>
      <c r="BJ36" s="289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+'44 92'!E37+'DDS Fac. BOI'!E37+DDS.Inspection!E37</f>
        <v>30000</v>
      </c>
      <c r="F37" s="46">
        <f>+'44 92'!F37+'DDS Fac. BOI'!F37+DDS.Inspection!F37</f>
        <v>24994.25</v>
      </c>
      <c r="G37" s="47">
        <f t="shared" si="36"/>
        <v>5005.75</v>
      </c>
      <c r="H37" s="46">
        <f>+'44 92'!H37+'DDS Fac. BOI'!H37+DDS.Inspection!H37</f>
        <v>30000</v>
      </c>
      <c r="I37" s="46">
        <f>+'44 92'!I37+'DDS Fac. BOI'!I37+DDS.Inspection!I37</f>
        <v>66713.02</v>
      </c>
      <c r="J37" s="47">
        <f t="shared" si="37"/>
        <v>-36713.020000000004</v>
      </c>
      <c r="K37" s="46">
        <f>+'44 92'!K37+'DDS Fac. BOI'!K37+DDS.Inspection!K37</f>
        <v>30000</v>
      </c>
      <c r="L37" s="46">
        <f>+'44 92'!L37+'DDS Fac. BOI'!L37+DDS.Inspection!L37</f>
        <v>59686.239999999998</v>
      </c>
      <c r="M37" s="48">
        <f t="shared" si="38"/>
        <v>-29686.239999999998</v>
      </c>
      <c r="N37" s="190">
        <f t="shared" si="39"/>
        <v>90000</v>
      </c>
      <c r="O37" s="129">
        <f t="shared" si="40"/>
        <v>151393.51</v>
      </c>
      <c r="P37" s="61">
        <f t="shared" si="13"/>
        <v>-61393.510000000009</v>
      </c>
      <c r="Q37" s="297">
        <f>+'44 92'!Q37+'DDS Fac. BOI'!Q37+DDS.Inspection!Q37</f>
        <v>10000</v>
      </c>
      <c r="R37" s="46">
        <f>+'44 92'!R37+'DDS Fac. BOI'!R37+DDS.Inspection!R37</f>
        <v>54927.46</v>
      </c>
      <c r="S37" s="47">
        <f t="shared" si="41"/>
        <v>-44927.46</v>
      </c>
      <c r="T37" s="46">
        <f>+'44 92'!T37+'DDS Fac. BOI'!T37+DDS.Inspection!T37</f>
        <v>10000</v>
      </c>
      <c r="U37" s="46">
        <f>+'44 92'!U37+'DDS Fac. BOI'!U37+DDS.Inspection!U37</f>
        <v>0</v>
      </c>
      <c r="V37" s="47">
        <f t="shared" si="42"/>
        <v>10000</v>
      </c>
      <c r="W37" s="46">
        <f>+'44 92'!W37+'DDS Fac. BOI'!W37+DDS.Inspection!W37</f>
        <v>10000</v>
      </c>
      <c r="X37" s="46">
        <f>+'44 92'!X37+'DDS Fac. BOI'!X37+DDS.Inspection!X37</f>
        <v>0</v>
      </c>
      <c r="Y37" s="48">
        <f t="shared" si="43"/>
        <v>10000</v>
      </c>
      <c r="Z37" s="190">
        <f t="shared" si="44"/>
        <v>30000</v>
      </c>
      <c r="AA37" s="200">
        <f t="shared" si="45"/>
        <v>54927.46</v>
      </c>
      <c r="AB37" s="61">
        <f t="shared" si="14"/>
        <v>-24927.46</v>
      </c>
      <c r="AC37" s="204">
        <f t="shared" si="15"/>
        <v>120000</v>
      </c>
      <c r="AD37" s="133">
        <f t="shared" si="16"/>
        <v>206320.97</v>
      </c>
      <c r="AE37" s="225">
        <f t="shared" si="17"/>
        <v>-86320.97</v>
      </c>
      <c r="AF37" s="293">
        <f>+'44 92'!AF37+'DDS Fac. BOI'!AF37+DDS.Inspection!AF37</f>
        <v>20000</v>
      </c>
      <c r="AG37" s="46">
        <f>+'44 92'!AG37+'DDS Fac. BOI'!AG37+DDS.Inspection!AG37</f>
        <v>0</v>
      </c>
      <c r="AH37" s="47">
        <f t="shared" si="18"/>
        <v>20000</v>
      </c>
      <c r="AI37" s="46">
        <f>+'44 92'!AI37+'DDS Fac. BOI'!AI37+DDS.Inspection!AI37</f>
        <v>20000</v>
      </c>
      <c r="AJ37" s="46">
        <f>+'44 92'!AJ37+'DDS Fac. BOI'!AJ37+DDS.Inspection!AJ37</f>
        <v>0</v>
      </c>
      <c r="AK37" s="47">
        <f t="shared" si="19"/>
        <v>20000</v>
      </c>
      <c r="AL37" s="46">
        <f>+'44 92'!AL37+'DDS Fac. BOI'!AL37+DDS.Inspection!AL37</f>
        <v>20000</v>
      </c>
      <c r="AM37" s="46">
        <f>+'44 92'!AM37+'DDS Fac. BOI'!AM37+DDS.Inspection!AM37</f>
        <v>0</v>
      </c>
      <c r="AN37" s="48">
        <f t="shared" si="20"/>
        <v>20000</v>
      </c>
      <c r="AO37" s="190">
        <f t="shared" si="21"/>
        <v>60000</v>
      </c>
      <c r="AP37" s="129">
        <f t="shared" si="22"/>
        <v>0</v>
      </c>
      <c r="AQ37" s="222">
        <f t="shared" si="23"/>
        <v>60000</v>
      </c>
      <c r="AR37" s="293">
        <f>+'44 92'!AR37+'DDS Fac. BOI'!AR37+DDS.Inspection!AR37</f>
        <v>20000</v>
      </c>
      <c r="AS37" s="46">
        <f>+'44 92'!AS37+'DDS Fac. BOI'!AS37+DDS.Inspection!AS37</f>
        <v>0</v>
      </c>
      <c r="AT37" s="47">
        <f t="shared" si="24"/>
        <v>20000</v>
      </c>
      <c r="AU37" s="46">
        <f>+'44 92'!AU37+'DDS Fac. BOI'!AU37+DDS.Inspection!AU37</f>
        <v>20000</v>
      </c>
      <c r="AV37" s="46">
        <f>+'44 92'!AV37+'DDS Fac. BOI'!AV37+DDS.Inspection!AV37</f>
        <v>0</v>
      </c>
      <c r="AW37" s="47">
        <f t="shared" si="25"/>
        <v>20000</v>
      </c>
      <c r="AX37" s="46">
        <f>+'44 92'!AX37+'DDS Fac. BOI'!AX37+DDS.Inspection!AX37</f>
        <v>20000</v>
      </c>
      <c r="AY37" s="46">
        <f>+'44 92'!AY37+'DDS Fac. BOI'!AY37+DDS.Inspection!AY37</f>
        <v>0</v>
      </c>
      <c r="AZ37" s="50">
        <f t="shared" si="26"/>
        <v>20000</v>
      </c>
      <c r="BA37" s="190">
        <f t="shared" si="27"/>
        <v>60000</v>
      </c>
      <c r="BB37" s="200">
        <f t="shared" si="28"/>
        <v>0</v>
      </c>
      <c r="BC37" s="222">
        <f t="shared" si="29"/>
        <v>60000</v>
      </c>
      <c r="BD37" s="204">
        <f t="shared" si="30"/>
        <v>120000</v>
      </c>
      <c r="BE37" s="217">
        <f t="shared" si="31"/>
        <v>0</v>
      </c>
      <c r="BF37" s="225">
        <f t="shared" si="32"/>
        <v>120000</v>
      </c>
      <c r="BG37" s="204">
        <f t="shared" si="33"/>
        <v>240000</v>
      </c>
      <c r="BH37" s="133">
        <f t="shared" si="34"/>
        <v>206320.97</v>
      </c>
      <c r="BI37" s="225">
        <f t="shared" si="35"/>
        <v>33679.03</v>
      </c>
      <c r="BJ37" s="289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+'44 92'!E38+'DDS Fac. BOI'!E38+DDS.Inspection!E38</f>
        <v>0</v>
      </c>
      <c r="F38" s="46">
        <f>+'44 92'!F38+'DDS Fac. BOI'!F38+DDS.Inspection!F38</f>
        <v>0</v>
      </c>
      <c r="G38" s="47">
        <f t="shared" si="36"/>
        <v>0</v>
      </c>
      <c r="H38" s="46">
        <f>+'44 92'!H38+'DDS Fac. BOI'!H38+DDS.Inspection!H38</f>
        <v>0</v>
      </c>
      <c r="I38" s="46">
        <f>+'44 92'!I38+'DDS Fac. BOI'!I38+DDS.Inspection!I38</f>
        <v>0</v>
      </c>
      <c r="J38" s="47">
        <f t="shared" si="37"/>
        <v>0</v>
      </c>
      <c r="K38" s="46">
        <f>+'44 92'!K38+'DDS Fac. BOI'!K38+DDS.Inspection!K38</f>
        <v>0</v>
      </c>
      <c r="L38" s="46">
        <f>+'44 92'!L38+'DDS Fac. BOI'!L38+DDS.Inspection!L38</f>
        <v>38200</v>
      </c>
      <c r="M38" s="48">
        <f t="shared" si="38"/>
        <v>-38200</v>
      </c>
      <c r="N38" s="190">
        <f t="shared" si="39"/>
        <v>0</v>
      </c>
      <c r="O38" s="129">
        <f t="shared" si="40"/>
        <v>38200</v>
      </c>
      <c r="P38" s="61">
        <f t="shared" si="13"/>
        <v>-38200</v>
      </c>
      <c r="Q38" s="297">
        <f>+'44 92'!Q38+'DDS Fac. BOI'!Q38+DDS.Inspection!Q38</f>
        <v>0</v>
      </c>
      <c r="R38" s="46">
        <f>+'44 92'!R38+'DDS Fac. BOI'!R38+DDS.Inspection!R38</f>
        <v>0</v>
      </c>
      <c r="S38" s="47">
        <f t="shared" si="41"/>
        <v>0</v>
      </c>
      <c r="T38" s="46">
        <f>+'44 92'!T38+'DDS Fac. BOI'!T38+DDS.Inspection!T38</f>
        <v>110000</v>
      </c>
      <c r="U38" s="46">
        <f>+'44 92'!U38+'DDS Fac. BOI'!U38+DDS.Inspection!U38</f>
        <v>0</v>
      </c>
      <c r="V38" s="47">
        <f t="shared" si="42"/>
        <v>110000</v>
      </c>
      <c r="W38" s="46">
        <f>+'44 92'!W38+'DDS Fac. BOI'!W38+DDS.Inspection!W38</f>
        <v>0</v>
      </c>
      <c r="X38" s="46">
        <f>+'44 92'!X38+'DDS Fac. BOI'!X38+DDS.Inspection!X38</f>
        <v>0</v>
      </c>
      <c r="Y38" s="48">
        <f t="shared" si="43"/>
        <v>0</v>
      </c>
      <c r="Z38" s="190">
        <f t="shared" si="44"/>
        <v>110000</v>
      </c>
      <c r="AA38" s="200">
        <f t="shared" si="45"/>
        <v>0</v>
      </c>
      <c r="AB38" s="61">
        <f t="shared" si="14"/>
        <v>110000</v>
      </c>
      <c r="AC38" s="204">
        <f t="shared" si="15"/>
        <v>110000</v>
      </c>
      <c r="AD38" s="133">
        <f t="shared" si="16"/>
        <v>38200</v>
      </c>
      <c r="AE38" s="225">
        <f t="shared" si="17"/>
        <v>71800</v>
      </c>
      <c r="AF38" s="293">
        <f>+'44 92'!AF38+'DDS Fac. BOI'!AF38+DDS.Inspection!AF38</f>
        <v>140000</v>
      </c>
      <c r="AG38" s="46">
        <f>+'44 92'!AG38+'DDS Fac. BOI'!AG38+DDS.Inspection!AG38</f>
        <v>0</v>
      </c>
      <c r="AH38" s="47">
        <f t="shared" si="18"/>
        <v>140000</v>
      </c>
      <c r="AI38" s="46">
        <f>+'44 92'!AI38+'DDS Fac. BOI'!AI38+DDS.Inspection!AI38</f>
        <v>0</v>
      </c>
      <c r="AJ38" s="46">
        <f>+'44 92'!AJ38+'DDS Fac. BOI'!AJ38+DDS.Inspection!AJ38</f>
        <v>0</v>
      </c>
      <c r="AK38" s="47">
        <f t="shared" si="19"/>
        <v>0</v>
      </c>
      <c r="AL38" s="46">
        <f>+'44 92'!AL38+'DDS Fac. BOI'!AL38+DDS.Inspection!AL38</f>
        <v>760000</v>
      </c>
      <c r="AM38" s="46">
        <f>+'44 92'!AM38+'DDS Fac. BOI'!AM38+DDS.Inspection!AM38</f>
        <v>0</v>
      </c>
      <c r="AN38" s="48">
        <f t="shared" si="20"/>
        <v>760000</v>
      </c>
      <c r="AO38" s="190">
        <f t="shared" si="21"/>
        <v>900000</v>
      </c>
      <c r="AP38" s="129">
        <f t="shared" si="22"/>
        <v>0</v>
      </c>
      <c r="AQ38" s="222">
        <f t="shared" si="23"/>
        <v>900000</v>
      </c>
      <c r="AR38" s="293">
        <f>+'44 92'!AR38+'DDS Fac. BOI'!AR38+DDS.Inspection!AR38</f>
        <v>480000</v>
      </c>
      <c r="AS38" s="46">
        <f>+'44 92'!AS38+'DDS Fac. BOI'!AS38+DDS.Inspection!AS38</f>
        <v>0</v>
      </c>
      <c r="AT38" s="47">
        <f t="shared" si="24"/>
        <v>480000</v>
      </c>
      <c r="AU38" s="46">
        <f>+'44 92'!AU38+'DDS Fac. BOI'!AU38+DDS.Inspection!AU38</f>
        <v>448000</v>
      </c>
      <c r="AV38" s="46">
        <f>+'44 92'!AV38+'DDS Fac. BOI'!AV38+DDS.Inspection!AV38</f>
        <v>0</v>
      </c>
      <c r="AW38" s="47">
        <f t="shared" si="25"/>
        <v>448000</v>
      </c>
      <c r="AX38" s="46">
        <f>+'44 92'!AX38+'DDS Fac. BOI'!AX38+DDS.Inspection!AX38</f>
        <v>60000</v>
      </c>
      <c r="AY38" s="46">
        <f>+'44 92'!AY38+'DDS Fac. BOI'!AY38+DDS.Inspection!AY38</f>
        <v>0</v>
      </c>
      <c r="AZ38" s="50">
        <f t="shared" si="26"/>
        <v>60000</v>
      </c>
      <c r="BA38" s="190">
        <f t="shared" si="27"/>
        <v>988000</v>
      </c>
      <c r="BB38" s="200">
        <f t="shared" si="28"/>
        <v>0</v>
      </c>
      <c r="BC38" s="222">
        <f t="shared" si="29"/>
        <v>988000</v>
      </c>
      <c r="BD38" s="204">
        <f t="shared" si="30"/>
        <v>1888000</v>
      </c>
      <c r="BE38" s="217">
        <f t="shared" si="31"/>
        <v>0</v>
      </c>
      <c r="BF38" s="225">
        <f t="shared" si="32"/>
        <v>1888000</v>
      </c>
      <c r="BG38" s="204">
        <f t="shared" si="33"/>
        <v>1998000</v>
      </c>
      <c r="BH38" s="133">
        <f t="shared" si="34"/>
        <v>38200</v>
      </c>
      <c r="BI38" s="225">
        <f t="shared" si="35"/>
        <v>1959800</v>
      </c>
      <c r="BJ38" s="289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+'44 92'!E39+'DDS Fac. BOI'!E39+DDS.Inspection!E39</f>
        <v>18959</v>
      </c>
      <c r="F39" s="46">
        <f>+'44 92'!F39+'DDS Fac. BOI'!F39+DDS.Inspection!F39</f>
        <v>16166.67</v>
      </c>
      <c r="G39" s="47">
        <f t="shared" si="36"/>
        <v>2792.33</v>
      </c>
      <c r="H39" s="46">
        <f>+'44 92'!H39+'DDS Fac. BOI'!H39+DDS.Inspection!H39</f>
        <v>18959</v>
      </c>
      <c r="I39" s="46">
        <f>+'44 92'!I39+'DDS Fac. BOI'!I39+DDS.Inspection!I39</f>
        <v>16166.67</v>
      </c>
      <c r="J39" s="47">
        <f t="shared" si="37"/>
        <v>2792.33</v>
      </c>
      <c r="K39" s="46">
        <f>+'44 92'!K39+'DDS Fac. BOI'!K39+DDS.Inspection!K39</f>
        <v>18959</v>
      </c>
      <c r="L39" s="46">
        <f>+'44 92'!L39+'DDS Fac. BOI'!L39+DDS.Inspection!L39</f>
        <v>10155.869999999999</v>
      </c>
      <c r="M39" s="48">
        <f t="shared" si="38"/>
        <v>8803.130000000001</v>
      </c>
      <c r="N39" s="190">
        <f t="shared" si="39"/>
        <v>56877</v>
      </c>
      <c r="O39" s="129">
        <f t="shared" si="40"/>
        <v>42489.21</v>
      </c>
      <c r="P39" s="61">
        <f t="shared" si="13"/>
        <v>14387.79</v>
      </c>
      <c r="Q39" s="297">
        <f>+'44 92'!Q39+'DDS Fac. BOI'!Q39+DDS.Inspection!Q39</f>
        <v>18959</v>
      </c>
      <c r="R39" s="46">
        <f>+'44 92'!R39+'DDS Fac. BOI'!R39+DDS.Inspection!R39</f>
        <v>9000</v>
      </c>
      <c r="S39" s="47">
        <f t="shared" si="41"/>
        <v>9959</v>
      </c>
      <c r="T39" s="46">
        <f>+'44 92'!T39+'DDS Fac. BOI'!T39+DDS.Inspection!T39</f>
        <v>18959</v>
      </c>
      <c r="U39" s="46">
        <f>+'44 92'!U39+'DDS Fac. BOI'!U39+DDS.Inspection!U39</f>
        <v>0</v>
      </c>
      <c r="V39" s="47">
        <f t="shared" si="42"/>
        <v>18959</v>
      </c>
      <c r="W39" s="46">
        <f>+'44 92'!W39+'DDS Fac. BOI'!W39+DDS.Inspection!W39</f>
        <v>18959</v>
      </c>
      <c r="X39" s="46">
        <f>+'44 92'!X39+'DDS Fac. BOI'!X39+DDS.Inspection!X39</f>
        <v>0</v>
      </c>
      <c r="Y39" s="48">
        <f t="shared" si="43"/>
        <v>18959</v>
      </c>
      <c r="Z39" s="190">
        <f t="shared" si="44"/>
        <v>56877</v>
      </c>
      <c r="AA39" s="200">
        <f t="shared" si="45"/>
        <v>9000</v>
      </c>
      <c r="AB39" s="61">
        <f t="shared" si="14"/>
        <v>47877</v>
      </c>
      <c r="AC39" s="204">
        <f t="shared" si="15"/>
        <v>113754</v>
      </c>
      <c r="AD39" s="133">
        <f t="shared" si="16"/>
        <v>51489.21</v>
      </c>
      <c r="AE39" s="225">
        <f t="shared" si="17"/>
        <v>62264.79</v>
      </c>
      <c r="AF39" s="293">
        <f>+'44 92'!AF39+'DDS Fac. BOI'!AF39+DDS.Inspection!AF39</f>
        <v>18959</v>
      </c>
      <c r="AG39" s="46">
        <f>+'44 92'!AG39+'DDS Fac. BOI'!AG39+DDS.Inspection!AG39</f>
        <v>0</v>
      </c>
      <c r="AH39" s="47">
        <f t="shared" si="18"/>
        <v>18959</v>
      </c>
      <c r="AI39" s="46">
        <f>+'44 92'!AI39+'DDS Fac. BOI'!AI39+DDS.Inspection!AI39</f>
        <v>18959</v>
      </c>
      <c r="AJ39" s="46">
        <f>+'44 92'!AJ39+'DDS Fac. BOI'!AJ39+DDS.Inspection!AJ39</f>
        <v>0</v>
      </c>
      <c r="AK39" s="47">
        <f t="shared" si="19"/>
        <v>18959</v>
      </c>
      <c r="AL39" s="46">
        <f>+'44 92'!AL39+'DDS Fac. BOI'!AL39+DDS.Inspection!AL39</f>
        <v>18959</v>
      </c>
      <c r="AM39" s="46">
        <f>+'44 92'!AM39+'DDS Fac. BOI'!AM39+DDS.Inspection!AM39</f>
        <v>0</v>
      </c>
      <c r="AN39" s="48">
        <f t="shared" si="20"/>
        <v>18959</v>
      </c>
      <c r="AO39" s="190">
        <f t="shared" si="21"/>
        <v>56877</v>
      </c>
      <c r="AP39" s="129">
        <f t="shared" si="22"/>
        <v>0</v>
      </c>
      <c r="AQ39" s="222">
        <f t="shared" si="23"/>
        <v>56877</v>
      </c>
      <c r="AR39" s="293">
        <f>+'44 92'!AR39+'DDS Fac. BOI'!AR39+DDS.Inspection!AR39</f>
        <v>18959</v>
      </c>
      <c r="AS39" s="46">
        <f>+'44 92'!AS39+'DDS Fac. BOI'!AS39+DDS.Inspection!AS39</f>
        <v>0</v>
      </c>
      <c r="AT39" s="47">
        <f t="shared" si="24"/>
        <v>18959</v>
      </c>
      <c r="AU39" s="46">
        <f>+'44 92'!AU39+'DDS Fac. BOI'!AU39+DDS.Inspection!AU39</f>
        <v>18959</v>
      </c>
      <c r="AV39" s="46">
        <f>+'44 92'!AV39+'DDS Fac. BOI'!AV39+DDS.Inspection!AV39</f>
        <v>0</v>
      </c>
      <c r="AW39" s="47">
        <f t="shared" si="25"/>
        <v>18959</v>
      </c>
      <c r="AX39" s="46">
        <f>+'44 92'!AX39+'DDS Fac. BOI'!AX39+DDS.Inspection!AX39</f>
        <v>18959</v>
      </c>
      <c r="AY39" s="46">
        <f>+'44 92'!AY39+'DDS Fac. BOI'!AY39+DDS.Inspection!AY39</f>
        <v>0</v>
      </c>
      <c r="AZ39" s="50">
        <f t="shared" si="26"/>
        <v>18959</v>
      </c>
      <c r="BA39" s="190">
        <f t="shared" si="27"/>
        <v>56877</v>
      </c>
      <c r="BB39" s="200">
        <f t="shared" si="28"/>
        <v>0</v>
      </c>
      <c r="BC39" s="222">
        <f t="shared" si="29"/>
        <v>56877</v>
      </c>
      <c r="BD39" s="204">
        <f t="shared" si="30"/>
        <v>113754</v>
      </c>
      <c r="BE39" s="217">
        <f t="shared" si="31"/>
        <v>0</v>
      </c>
      <c r="BF39" s="225">
        <f t="shared" si="32"/>
        <v>113754</v>
      </c>
      <c r="BG39" s="204">
        <f t="shared" si="33"/>
        <v>227508</v>
      </c>
      <c r="BH39" s="133">
        <f t="shared" si="34"/>
        <v>51489.21</v>
      </c>
      <c r="BI39" s="225">
        <f t="shared" si="35"/>
        <v>176018.79</v>
      </c>
      <c r="BJ39" s="289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+'44 92'!E40+'DDS Fac. BOI'!E40+DDS.Inspection!E40</f>
        <v>154634.32000000004</v>
      </c>
      <c r="F40" s="46">
        <f>+'44 92'!F40+'DDS Fac. BOI'!F40+DDS.Inspection!F40</f>
        <v>86498.58</v>
      </c>
      <c r="G40" s="47">
        <f t="shared" si="36"/>
        <v>68135.740000000034</v>
      </c>
      <c r="H40" s="46">
        <f>+'44 92'!H40+'DDS Fac. BOI'!H40+DDS.Inspection!H40</f>
        <v>167815.74000000002</v>
      </c>
      <c r="I40" s="46">
        <f>+'44 92'!I40+'DDS Fac. BOI'!I40+DDS.Inspection!I40</f>
        <v>99721.5</v>
      </c>
      <c r="J40" s="47">
        <f t="shared" si="37"/>
        <v>68094.24000000002</v>
      </c>
      <c r="K40" s="46">
        <f>+'44 92'!K40+'DDS Fac. BOI'!K40+DDS.Inspection!K40</f>
        <v>159130.97000000003</v>
      </c>
      <c r="L40" s="46">
        <f>+'44 92'!L40+'DDS Fac. BOI'!L40+DDS.Inspection!L40</f>
        <v>96977.14</v>
      </c>
      <c r="M40" s="48">
        <f t="shared" si="38"/>
        <v>62153.830000000031</v>
      </c>
      <c r="N40" s="190">
        <f t="shared" si="39"/>
        <v>481581.03000000009</v>
      </c>
      <c r="O40" s="129">
        <f t="shared" si="40"/>
        <v>283197.22000000003</v>
      </c>
      <c r="P40" s="61">
        <f t="shared" si="13"/>
        <v>198383.81000000006</v>
      </c>
      <c r="Q40" s="297">
        <f>+'44 92'!Q40+'DDS Fac. BOI'!Q40+DDS.Inspection!Q40</f>
        <v>102969.06</v>
      </c>
      <c r="R40" s="46">
        <f>+'44 92'!R40+'DDS Fac. BOI'!R40+DDS.Inspection!R40</f>
        <v>90424.16</v>
      </c>
      <c r="S40" s="47">
        <f t="shared" si="41"/>
        <v>12544.899999999994</v>
      </c>
      <c r="T40" s="46">
        <f>+'44 92'!T40+'DDS Fac. BOI'!T40+DDS.Inspection!T40</f>
        <v>109949.55000000002</v>
      </c>
      <c r="U40" s="46">
        <f>+'44 92'!U40+'DDS Fac. BOI'!U40+DDS.Inspection!U40</f>
        <v>0</v>
      </c>
      <c r="V40" s="47">
        <f t="shared" si="42"/>
        <v>109949.55000000002</v>
      </c>
      <c r="W40" s="46">
        <f>+'44 92'!W40+'DDS Fac. BOI'!W40+DDS.Inspection!W40</f>
        <v>109949.57</v>
      </c>
      <c r="X40" s="46">
        <f>+'44 92'!X40+'DDS Fac. BOI'!X40+DDS.Inspection!X40</f>
        <v>0</v>
      </c>
      <c r="Y40" s="48">
        <f t="shared" si="43"/>
        <v>109949.57</v>
      </c>
      <c r="Z40" s="190">
        <f t="shared" si="44"/>
        <v>322868.18000000005</v>
      </c>
      <c r="AA40" s="200">
        <f t="shared" si="45"/>
        <v>90424.16</v>
      </c>
      <c r="AB40" s="61">
        <f t="shared" si="14"/>
        <v>232444.02000000005</v>
      </c>
      <c r="AC40" s="204">
        <f t="shared" si="15"/>
        <v>804449.2100000002</v>
      </c>
      <c r="AD40" s="133">
        <f t="shared" si="16"/>
        <v>373621.38</v>
      </c>
      <c r="AE40" s="225">
        <f t="shared" si="17"/>
        <v>430827.83000000019</v>
      </c>
      <c r="AF40" s="293">
        <f>+'44 92'!AF40+'DDS Fac. BOI'!AF40+DDS.Inspection!AF40</f>
        <v>114282.88</v>
      </c>
      <c r="AG40" s="46">
        <f>+'44 92'!AG40+'DDS Fac. BOI'!AG40+DDS.Inspection!AG40</f>
        <v>0</v>
      </c>
      <c r="AH40" s="47">
        <f t="shared" si="18"/>
        <v>114282.88</v>
      </c>
      <c r="AI40" s="46">
        <f>+'44 92'!AI40+'DDS Fac. BOI'!AI40+DDS.Inspection!AI40</f>
        <v>116449.55000000002</v>
      </c>
      <c r="AJ40" s="46">
        <f>+'44 92'!AJ40+'DDS Fac. BOI'!AJ40+DDS.Inspection!AJ40</f>
        <v>0</v>
      </c>
      <c r="AK40" s="47">
        <f t="shared" si="19"/>
        <v>116449.55000000002</v>
      </c>
      <c r="AL40" s="46">
        <f>+'44 92'!AL40+'DDS Fac. BOI'!AL40+DDS.Inspection!AL40</f>
        <v>115394</v>
      </c>
      <c r="AM40" s="46">
        <f>+'44 92'!AM40+'DDS Fac. BOI'!AM40+DDS.Inspection!AM40</f>
        <v>0</v>
      </c>
      <c r="AN40" s="48">
        <f t="shared" si="20"/>
        <v>115394</v>
      </c>
      <c r="AO40" s="190">
        <f t="shared" si="21"/>
        <v>346126.43000000005</v>
      </c>
      <c r="AP40" s="129">
        <f t="shared" si="22"/>
        <v>0</v>
      </c>
      <c r="AQ40" s="222">
        <f t="shared" si="23"/>
        <v>346126.43000000005</v>
      </c>
      <c r="AR40" s="293">
        <f>+'44 92'!AR40+'DDS Fac. BOI'!AR40+DDS.Inspection!AR40</f>
        <v>115282.88</v>
      </c>
      <c r="AS40" s="46">
        <f>+'44 92'!AS40+'DDS Fac. BOI'!AS40+DDS.Inspection!AS40</f>
        <v>0</v>
      </c>
      <c r="AT40" s="47">
        <f t="shared" si="24"/>
        <v>115282.88</v>
      </c>
      <c r="AU40" s="46">
        <f>+'44 92'!AU40+'DDS Fac. BOI'!AU40+DDS.Inspection!AU40</f>
        <v>118366.21</v>
      </c>
      <c r="AV40" s="46">
        <f>+'44 92'!AV40+'DDS Fac. BOI'!AV40+DDS.Inspection!AV40</f>
        <v>0</v>
      </c>
      <c r="AW40" s="47">
        <f t="shared" si="25"/>
        <v>118366.21</v>
      </c>
      <c r="AX40" s="46">
        <f>+'44 92'!AX40+'DDS Fac. BOI'!AX40+DDS.Inspection!AX40</f>
        <v>119032.94</v>
      </c>
      <c r="AY40" s="46">
        <f>+'44 92'!AY40+'DDS Fac. BOI'!AY40+DDS.Inspection!AY40</f>
        <v>0</v>
      </c>
      <c r="AZ40" s="50">
        <f t="shared" si="26"/>
        <v>119032.94</v>
      </c>
      <c r="BA40" s="190">
        <f t="shared" si="27"/>
        <v>352682.03</v>
      </c>
      <c r="BB40" s="200">
        <f t="shared" si="28"/>
        <v>0</v>
      </c>
      <c r="BC40" s="222">
        <f t="shared" si="29"/>
        <v>352682.03</v>
      </c>
      <c r="BD40" s="204">
        <f t="shared" si="30"/>
        <v>698808.46</v>
      </c>
      <c r="BE40" s="217">
        <f t="shared" si="31"/>
        <v>0</v>
      </c>
      <c r="BF40" s="225">
        <f t="shared" si="32"/>
        <v>698808.46</v>
      </c>
      <c r="BG40" s="204">
        <f t="shared" si="33"/>
        <v>1503257.6700000002</v>
      </c>
      <c r="BH40" s="133">
        <f t="shared" si="34"/>
        <v>373621.38</v>
      </c>
      <c r="BI40" s="225">
        <f t="shared" si="35"/>
        <v>1129636.29</v>
      </c>
      <c r="BJ40" s="289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+'44 92'!E41+'DDS Fac. BOI'!E41+DDS.Inspection!E41</f>
        <v>0</v>
      </c>
      <c r="F41" s="46">
        <f>+'44 92'!F41+'DDS Fac. BOI'!F41+DDS.Inspection!F41</f>
        <v>0</v>
      </c>
      <c r="G41" s="47">
        <f t="shared" si="36"/>
        <v>0</v>
      </c>
      <c r="H41" s="46">
        <f>+'44 92'!H41+'DDS Fac. BOI'!H41+DDS.Inspection!H41</f>
        <v>0</v>
      </c>
      <c r="I41" s="46">
        <f>+'44 92'!I41+'DDS Fac. BOI'!I41+DDS.Inspection!I41</f>
        <v>0</v>
      </c>
      <c r="J41" s="47">
        <f t="shared" si="37"/>
        <v>0</v>
      </c>
      <c r="K41" s="46">
        <f>+'44 92'!K41+'DDS Fac. BOI'!K41+DDS.Inspection!K41</f>
        <v>0</v>
      </c>
      <c r="L41" s="46">
        <f>+'44 92'!L41+'DDS Fac. BOI'!L41+DDS.Inspection!L41</f>
        <v>0</v>
      </c>
      <c r="M41" s="48">
        <f t="shared" si="38"/>
        <v>0</v>
      </c>
      <c r="N41" s="190">
        <f t="shared" si="39"/>
        <v>0</v>
      </c>
      <c r="O41" s="129">
        <f t="shared" si="40"/>
        <v>0</v>
      </c>
      <c r="P41" s="61">
        <f t="shared" si="13"/>
        <v>0</v>
      </c>
      <c r="Q41" s="297">
        <f>+'44 92'!Q41+'DDS Fac. BOI'!Q41+DDS.Inspection!Q41</f>
        <v>0</v>
      </c>
      <c r="R41" s="46">
        <f>+'44 92'!R41+'DDS Fac. BOI'!R41+DDS.Inspection!R41</f>
        <v>0</v>
      </c>
      <c r="S41" s="47">
        <f t="shared" si="41"/>
        <v>0</v>
      </c>
      <c r="T41" s="46">
        <f>+'44 92'!T41+'DDS Fac. BOI'!T41+DDS.Inspection!T41</f>
        <v>0</v>
      </c>
      <c r="U41" s="46">
        <f>+'44 92'!U41+'DDS Fac. BOI'!U41+DDS.Inspection!U41</f>
        <v>0</v>
      </c>
      <c r="V41" s="47">
        <f t="shared" si="42"/>
        <v>0</v>
      </c>
      <c r="W41" s="46">
        <f>+'44 92'!W41+'DDS Fac. BOI'!W41+DDS.Inspection!W41</f>
        <v>0</v>
      </c>
      <c r="X41" s="46">
        <f>+'44 92'!X41+'DDS Fac. BOI'!X41+DDS.Inspection!X41</f>
        <v>0</v>
      </c>
      <c r="Y41" s="48">
        <f t="shared" si="43"/>
        <v>0</v>
      </c>
      <c r="Z41" s="190">
        <f t="shared" si="44"/>
        <v>0</v>
      </c>
      <c r="AA41" s="200">
        <f t="shared" si="45"/>
        <v>0</v>
      </c>
      <c r="AB41" s="61">
        <f t="shared" si="14"/>
        <v>0</v>
      </c>
      <c r="AC41" s="204">
        <f t="shared" si="15"/>
        <v>0</v>
      </c>
      <c r="AD41" s="133">
        <f t="shared" si="16"/>
        <v>0</v>
      </c>
      <c r="AE41" s="225">
        <f t="shared" si="17"/>
        <v>0</v>
      </c>
      <c r="AF41" s="293">
        <f>+'44 92'!AF41+'DDS Fac. BOI'!AF41+DDS.Inspection!AF41</f>
        <v>0</v>
      </c>
      <c r="AG41" s="46">
        <f>+'44 92'!AG41+'DDS Fac. BOI'!AG41+DDS.Inspection!AG41</f>
        <v>0</v>
      </c>
      <c r="AH41" s="47">
        <f t="shared" si="18"/>
        <v>0</v>
      </c>
      <c r="AI41" s="46">
        <f>+'44 92'!AI41+'DDS Fac. BOI'!AI41+DDS.Inspection!AI41</f>
        <v>0</v>
      </c>
      <c r="AJ41" s="46">
        <f>+'44 92'!AJ41+'DDS Fac. BOI'!AJ41+DDS.Inspection!AJ41</f>
        <v>0</v>
      </c>
      <c r="AK41" s="47">
        <f t="shared" si="19"/>
        <v>0</v>
      </c>
      <c r="AL41" s="46">
        <f>+'44 92'!AL41+'DDS Fac. BOI'!AL41+DDS.Inspection!AL41</f>
        <v>0</v>
      </c>
      <c r="AM41" s="46">
        <f>+'44 92'!AM41+'DDS Fac. BOI'!AM41+DDS.Inspection!AM41</f>
        <v>0</v>
      </c>
      <c r="AN41" s="48">
        <f t="shared" si="20"/>
        <v>0</v>
      </c>
      <c r="AO41" s="190">
        <f t="shared" si="21"/>
        <v>0</v>
      </c>
      <c r="AP41" s="129">
        <f t="shared" si="22"/>
        <v>0</v>
      </c>
      <c r="AQ41" s="222">
        <f t="shared" si="23"/>
        <v>0</v>
      </c>
      <c r="AR41" s="293">
        <f>+'44 92'!AR41+'DDS Fac. BOI'!AR41+DDS.Inspection!AR41</f>
        <v>0</v>
      </c>
      <c r="AS41" s="46">
        <f>+'44 92'!AS41+'DDS Fac. BOI'!AS41+DDS.Inspection!AS41</f>
        <v>0</v>
      </c>
      <c r="AT41" s="47">
        <f t="shared" si="24"/>
        <v>0</v>
      </c>
      <c r="AU41" s="46">
        <f>+'44 92'!AU41+'DDS Fac. BOI'!AU41+DDS.Inspection!AU41</f>
        <v>0</v>
      </c>
      <c r="AV41" s="46">
        <f>+'44 92'!AV41+'DDS Fac. BOI'!AV41+DDS.Inspection!AV41</f>
        <v>0</v>
      </c>
      <c r="AW41" s="47">
        <f t="shared" si="25"/>
        <v>0</v>
      </c>
      <c r="AX41" s="46">
        <f>+'44 92'!AX41+'DDS Fac. BOI'!AX41+DDS.Inspection!AX41</f>
        <v>0</v>
      </c>
      <c r="AY41" s="46">
        <f>+'44 92'!AY41+'DDS Fac. BOI'!AY41+DDS.Inspection!AY41</f>
        <v>0</v>
      </c>
      <c r="AZ41" s="50">
        <f t="shared" si="26"/>
        <v>0</v>
      </c>
      <c r="BA41" s="190">
        <f t="shared" si="27"/>
        <v>0</v>
      </c>
      <c r="BB41" s="200">
        <f t="shared" si="28"/>
        <v>0</v>
      </c>
      <c r="BC41" s="222">
        <f t="shared" si="29"/>
        <v>0</v>
      </c>
      <c r="BD41" s="204">
        <f t="shared" si="30"/>
        <v>0</v>
      </c>
      <c r="BE41" s="217">
        <f t="shared" si="31"/>
        <v>0</v>
      </c>
      <c r="BF41" s="225">
        <f t="shared" si="32"/>
        <v>0</v>
      </c>
      <c r="BG41" s="204">
        <f t="shared" si="33"/>
        <v>0</v>
      </c>
      <c r="BH41" s="133">
        <f t="shared" si="34"/>
        <v>0</v>
      </c>
      <c r="BI41" s="225">
        <f t="shared" si="35"/>
        <v>0</v>
      </c>
      <c r="BJ41" s="289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+'44 92'!E42+'DDS Fac. BOI'!E42+DDS.Inspection!E42</f>
        <v>110000</v>
      </c>
      <c r="F42" s="46">
        <f>+'44 92'!F42+'DDS Fac. BOI'!F42+DDS.Inspection!F42</f>
        <v>107307.73</v>
      </c>
      <c r="G42" s="47">
        <f t="shared" si="36"/>
        <v>2692.2700000000041</v>
      </c>
      <c r="H42" s="46">
        <f>+'44 92'!H42+'DDS Fac. BOI'!H42+DDS.Inspection!H42</f>
        <v>110000</v>
      </c>
      <c r="I42" s="46">
        <f>+'44 92'!I42+'DDS Fac. BOI'!I42+DDS.Inspection!I42</f>
        <v>107331.2</v>
      </c>
      <c r="J42" s="47">
        <f t="shared" si="37"/>
        <v>2668.8000000000029</v>
      </c>
      <c r="K42" s="46">
        <f>+'44 92'!K42+'DDS Fac. BOI'!K42+DDS.Inspection!K42</f>
        <v>110000</v>
      </c>
      <c r="L42" s="46">
        <f>+'44 92'!L42+'DDS Fac. BOI'!L42+DDS.Inspection!L42</f>
        <v>107284.26</v>
      </c>
      <c r="M42" s="48">
        <f t="shared" si="38"/>
        <v>2715.7400000000052</v>
      </c>
      <c r="N42" s="190">
        <f t="shared" si="39"/>
        <v>330000</v>
      </c>
      <c r="O42" s="129">
        <f t="shared" si="40"/>
        <v>321923.19</v>
      </c>
      <c r="P42" s="61">
        <f t="shared" si="13"/>
        <v>8076.8099999999977</v>
      </c>
      <c r="Q42" s="297">
        <f>+'44 92'!Q42+'DDS Fac. BOI'!Q42+DDS.Inspection!Q42</f>
        <v>110000</v>
      </c>
      <c r="R42" s="46">
        <f>+'44 92'!R42+'DDS Fac. BOI'!R42+DDS.Inspection!R42</f>
        <v>107284.26</v>
      </c>
      <c r="S42" s="47">
        <f t="shared" si="41"/>
        <v>2715.7400000000052</v>
      </c>
      <c r="T42" s="46">
        <f>+'44 92'!T42+'DDS Fac. BOI'!T42+DDS.Inspection!T42</f>
        <v>110000</v>
      </c>
      <c r="U42" s="46">
        <f>+'44 92'!U42+'DDS Fac. BOI'!U42+DDS.Inspection!U42</f>
        <v>0</v>
      </c>
      <c r="V42" s="47">
        <f t="shared" si="42"/>
        <v>110000</v>
      </c>
      <c r="W42" s="46">
        <f>+'44 92'!W42+'DDS Fac. BOI'!W42+DDS.Inspection!W42</f>
        <v>110000</v>
      </c>
      <c r="X42" s="46">
        <f>+'44 92'!X42+'DDS Fac. BOI'!X42+DDS.Inspection!X42</f>
        <v>0</v>
      </c>
      <c r="Y42" s="48">
        <f t="shared" si="43"/>
        <v>110000</v>
      </c>
      <c r="Z42" s="190">
        <f t="shared" si="44"/>
        <v>330000</v>
      </c>
      <c r="AA42" s="200">
        <f t="shared" si="45"/>
        <v>107284.26</v>
      </c>
      <c r="AB42" s="61">
        <f t="shared" si="14"/>
        <v>222715.74</v>
      </c>
      <c r="AC42" s="204">
        <f t="shared" si="15"/>
        <v>660000</v>
      </c>
      <c r="AD42" s="133">
        <f t="shared" si="16"/>
        <v>429207.45</v>
      </c>
      <c r="AE42" s="225">
        <f t="shared" si="17"/>
        <v>230792.55</v>
      </c>
      <c r="AF42" s="293">
        <f>+'44 92'!AF42+'DDS Fac. BOI'!AF42+DDS.Inspection!AF42</f>
        <v>110000</v>
      </c>
      <c r="AG42" s="46">
        <f>+'44 92'!AG42+'DDS Fac. BOI'!AG42+DDS.Inspection!AG42</f>
        <v>0</v>
      </c>
      <c r="AH42" s="47">
        <f t="shared" si="18"/>
        <v>110000</v>
      </c>
      <c r="AI42" s="46">
        <f>+'44 92'!AI42+'DDS Fac. BOI'!AI42+DDS.Inspection!AI42</f>
        <v>110000</v>
      </c>
      <c r="AJ42" s="46">
        <f>+'44 92'!AJ42+'DDS Fac. BOI'!AJ42+DDS.Inspection!AJ42</f>
        <v>0</v>
      </c>
      <c r="AK42" s="47">
        <f t="shared" si="19"/>
        <v>110000</v>
      </c>
      <c r="AL42" s="46">
        <f>+'44 92'!AL42+'DDS Fac. BOI'!AL42+DDS.Inspection!AL42</f>
        <v>110000</v>
      </c>
      <c r="AM42" s="46">
        <f>+'44 92'!AM42+'DDS Fac. BOI'!AM42+DDS.Inspection!AM42</f>
        <v>0</v>
      </c>
      <c r="AN42" s="48">
        <f t="shared" si="20"/>
        <v>110000</v>
      </c>
      <c r="AO42" s="190">
        <f t="shared" si="21"/>
        <v>330000</v>
      </c>
      <c r="AP42" s="129">
        <f t="shared" si="22"/>
        <v>0</v>
      </c>
      <c r="AQ42" s="222">
        <f t="shared" si="23"/>
        <v>330000</v>
      </c>
      <c r="AR42" s="293">
        <f>+'44 92'!AR42+'DDS Fac. BOI'!AR42+DDS.Inspection!AR42</f>
        <v>110000</v>
      </c>
      <c r="AS42" s="46">
        <f>+'44 92'!AS42+'DDS Fac. BOI'!AS42+DDS.Inspection!AS42</f>
        <v>0</v>
      </c>
      <c r="AT42" s="47">
        <f t="shared" si="24"/>
        <v>110000</v>
      </c>
      <c r="AU42" s="46">
        <f>+'44 92'!AU42+'DDS Fac. BOI'!AU42+DDS.Inspection!AU42</f>
        <v>110000</v>
      </c>
      <c r="AV42" s="46">
        <f>+'44 92'!AV42+'DDS Fac. BOI'!AV42+DDS.Inspection!AV42</f>
        <v>0</v>
      </c>
      <c r="AW42" s="47">
        <f t="shared" si="25"/>
        <v>110000</v>
      </c>
      <c r="AX42" s="46">
        <f>+'44 92'!AX42+'DDS Fac. BOI'!AX42+DDS.Inspection!AX42</f>
        <v>110000</v>
      </c>
      <c r="AY42" s="46">
        <f>+'44 92'!AY42+'DDS Fac. BOI'!AY42+DDS.Inspection!AY42</f>
        <v>0</v>
      </c>
      <c r="AZ42" s="50">
        <f t="shared" si="26"/>
        <v>110000</v>
      </c>
      <c r="BA42" s="190">
        <f t="shared" si="27"/>
        <v>330000</v>
      </c>
      <c r="BB42" s="200">
        <f t="shared" si="28"/>
        <v>0</v>
      </c>
      <c r="BC42" s="222">
        <f t="shared" si="29"/>
        <v>330000</v>
      </c>
      <c r="BD42" s="204">
        <f t="shared" si="30"/>
        <v>660000</v>
      </c>
      <c r="BE42" s="217">
        <f t="shared" si="31"/>
        <v>0</v>
      </c>
      <c r="BF42" s="225">
        <f t="shared" si="32"/>
        <v>660000</v>
      </c>
      <c r="BG42" s="204">
        <f t="shared" si="33"/>
        <v>1320000</v>
      </c>
      <c r="BH42" s="133">
        <f t="shared" si="34"/>
        <v>429207.45</v>
      </c>
      <c r="BI42" s="225">
        <f t="shared" si="35"/>
        <v>890792.55</v>
      </c>
      <c r="BJ42" s="289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+'44 92'!E43+'DDS Fac. BOI'!E43+DDS.Inspection!E43</f>
        <v>120000</v>
      </c>
      <c r="F43" s="46">
        <f>+'44 92'!F43+'DDS Fac. BOI'!F43+DDS.Inspection!F43</f>
        <v>131349.43</v>
      </c>
      <c r="G43" s="47">
        <f t="shared" si="36"/>
        <v>-11349.429999999993</v>
      </c>
      <c r="H43" s="46">
        <f>+'44 92'!H43+'DDS Fac. BOI'!H43+DDS.Inspection!H43</f>
        <v>120000</v>
      </c>
      <c r="I43" s="46">
        <f>+'44 92'!I43+'DDS Fac. BOI'!I43+DDS.Inspection!I43</f>
        <v>82352.759999999995</v>
      </c>
      <c r="J43" s="47">
        <f t="shared" si="37"/>
        <v>37647.240000000005</v>
      </c>
      <c r="K43" s="46">
        <f>+'44 92'!K43+'DDS Fac. BOI'!K43+DDS.Inspection!K43</f>
        <v>120000</v>
      </c>
      <c r="L43" s="46">
        <f>+'44 92'!L43+'DDS Fac. BOI'!L43+DDS.Inspection!L43</f>
        <v>80557.929999999993</v>
      </c>
      <c r="M43" s="48">
        <f t="shared" si="38"/>
        <v>39442.070000000007</v>
      </c>
      <c r="N43" s="190">
        <f t="shared" si="39"/>
        <v>360000</v>
      </c>
      <c r="O43" s="129">
        <f t="shared" si="40"/>
        <v>294260.12</v>
      </c>
      <c r="P43" s="61">
        <f t="shared" si="13"/>
        <v>65739.88</v>
      </c>
      <c r="Q43" s="297">
        <f>+'44 92'!Q43+'DDS Fac. BOI'!Q43+DDS.Inspection!Q43</f>
        <v>120000</v>
      </c>
      <c r="R43" s="46">
        <f>+'44 92'!R43+'DDS Fac. BOI'!R43+DDS.Inspection!R43</f>
        <v>92348.21</v>
      </c>
      <c r="S43" s="47">
        <f t="shared" si="41"/>
        <v>27651.789999999994</v>
      </c>
      <c r="T43" s="46">
        <f>+'44 92'!T43+'DDS Fac. BOI'!T43+DDS.Inspection!T43</f>
        <v>120000</v>
      </c>
      <c r="U43" s="46">
        <f>+'44 92'!U43+'DDS Fac. BOI'!U43+DDS.Inspection!U43</f>
        <v>0</v>
      </c>
      <c r="V43" s="47">
        <f t="shared" si="42"/>
        <v>120000</v>
      </c>
      <c r="W43" s="46">
        <f>+'44 92'!W43+'DDS Fac. BOI'!W43+DDS.Inspection!W43</f>
        <v>120000</v>
      </c>
      <c r="X43" s="46">
        <f>+'44 92'!X43+'DDS Fac. BOI'!X43+DDS.Inspection!X43</f>
        <v>0</v>
      </c>
      <c r="Y43" s="48">
        <f t="shared" si="43"/>
        <v>120000</v>
      </c>
      <c r="Z43" s="190">
        <f t="shared" si="44"/>
        <v>360000</v>
      </c>
      <c r="AA43" s="200">
        <f t="shared" si="45"/>
        <v>92348.21</v>
      </c>
      <c r="AB43" s="61">
        <f t="shared" si="14"/>
        <v>267651.78999999998</v>
      </c>
      <c r="AC43" s="204">
        <f t="shared" si="15"/>
        <v>720000</v>
      </c>
      <c r="AD43" s="133">
        <f t="shared" si="16"/>
        <v>386608.33</v>
      </c>
      <c r="AE43" s="225">
        <f t="shared" si="17"/>
        <v>333391.67</v>
      </c>
      <c r="AF43" s="293">
        <f>+'44 92'!AF43+'DDS Fac. BOI'!AF43+DDS.Inspection!AF43</f>
        <v>120000</v>
      </c>
      <c r="AG43" s="46">
        <f>+'44 92'!AG43+'DDS Fac. BOI'!AG43+DDS.Inspection!AG43</f>
        <v>0</v>
      </c>
      <c r="AH43" s="47">
        <f t="shared" si="18"/>
        <v>120000</v>
      </c>
      <c r="AI43" s="46">
        <f>+'44 92'!AI43+'DDS Fac. BOI'!AI43+DDS.Inspection!AI43</f>
        <v>120000</v>
      </c>
      <c r="AJ43" s="46">
        <f>+'44 92'!AJ43+'DDS Fac. BOI'!AJ43+DDS.Inspection!AJ43</f>
        <v>0</v>
      </c>
      <c r="AK43" s="47">
        <f t="shared" si="19"/>
        <v>120000</v>
      </c>
      <c r="AL43" s="46">
        <f>+'44 92'!AL43+'DDS Fac. BOI'!AL43+DDS.Inspection!AL43</f>
        <v>120000</v>
      </c>
      <c r="AM43" s="46">
        <f>+'44 92'!AM43+'DDS Fac. BOI'!AM43+DDS.Inspection!AM43</f>
        <v>0</v>
      </c>
      <c r="AN43" s="48">
        <f t="shared" si="20"/>
        <v>120000</v>
      </c>
      <c r="AO43" s="190">
        <f t="shared" si="21"/>
        <v>360000</v>
      </c>
      <c r="AP43" s="129">
        <f t="shared" si="22"/>
        <v>0</v>
      </c>
      <c r="AQ43" s="222">
        <f t="shared" si="23"/>
        <v>360000</v>
      </c>
      <c r="AR43" s="293">
        <f>+'44 92'!AR43+'DDS Fac. BOI'!AR43+DDS.Inspection!AR43</f>
        <v>120000</v>
      </c>
      <c r="AS43" s="46">
        <f>+'44 92'!AS43+'DDS Fac. BOI'!AS43+DDS.Inspection!AS43</f>
        <v>0</v>
      </c>
      <c r="AT43" s="47">
        <f t="shared" si="24"/>
        <v>120000</v>
      </c>
      <c r="AU43" s="46">
        <f>+'44 92'!AU43+'DDS Fac. BOI'!AU43+DDS.Inspection!AU43</f>
        <v>120000</v>
      </c>
      <c r="AV43" s="46">
        <f>+'44 92'!AV43+'DDS Fac. BOI'!AV43+DDS.Inspection!AV43</f>
        <v>0</v>
      </c>
      <c r="AW43" s="47">
        <f t="shared" si="25"/>
        <v>120000</v>
      </c>
      <c r="AX43" s="46">
        <f>+'44 92'!AX43+'DDS Fac. BOI'!AX43+DDS.Inspection!AX43</f>
        <v>120000</v>
      </c>
      <c r="AY43" s="46">
        <f>+'44 92'!AY43+'DDS Fac. BOI'!AY43+DDS.Inspection!AY43</f>
        <v>0</v>
      </c>
      <c r="AZ43" s="50">
        <f t="shared" si="26"/>
        <v>120000</v>
      </c>
      <c r="BA43" s="190">
        <f t="shared" si="27"/>
        <v>360000</v>
      </c>
      <c r="BB43" s="200">
        <f t="shared" si="28"/>
        <v>0</v>
      </c>
      <c r="BC43" s="222">
        <f t="shared" si="29"/>
        <v>360000</v>
      </c>
      <c r="BD43" s="204">
        <f t="shared" si="30"/>
        <v>720000</v>
      </c>
      <c r="BE43" s="217">
        <f t="shared" si="31"/>
        <v>0</v>
      </c>
      <c r="BF43" s="225">
        <f t="shared" si="32"/>
        <v>720000</v>
      </c>
      <c r="BG43" s="204">
        <f t="shared" si="33"/>
        <v>1440000</v>
      </c>
      <c r="BH43" s="133">
        <f t="shared" si="34"/>
        <v>386608.33</v>
      </c>
      <c r="BI43" s="225">
        <f t="shared" si="35"/>
        <v>1053391.67</v>
      </c>
      <c r="BJ43" s="289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+'44 92'!E44+'DDS Fac. BOI'!E44+DDS.Inspection!E44</f>
        <v>163710.83333333334</v>
      </c>
      <c r="F44" s="46">
        <f>+'44 92'!F44+'DDS Fac. BOI'!F44+DDS.Inspection!F44</f>
        <v>143484.72</v>
      </c>
      <c r="G44" s="47">
        <f t="shared" si="36"/>
        <v>20226.113333333342</v>
      </c>
      <c r="H44" s="46">
        <f>+'44 92'!H44+'DDS Fac. BOI'!H44+DDS.Inspection!H44</f>
        <v>102500</v>
      </c>
      <c r="I44" s="46">
        <f>+'44 92'!I44+'DDS Fac. BOI'!I44+DDS.Inspection!I44</f>
        <v>116538.86</v>
      </c>
      <c r="J44" s="47">
        <f t="shared" si="37"/>
        <v>-14038.86</v>
      </c>
      <c r="K44" s="46">
        <f>+'44 92'!K44+'DDS Fac. BOI'!K44+DDS.Inspection!K44</f>
        <v>97500</v>
      </c>
      <c r="L44" s="46">
        <f>+'44 92'!L44+'DDS Fac. BOI'!L44+DDS.Inspection!L44</f>
        <v>108312.95999999999</v>
      </c>
      <c r="M44" s="48">
        <f t="shared" si="38"/>
        <v>-10812.959999999992</v>
      </c>
      <c r="N44" s="190">
        <f t="shared" si="39"/>
        <v>363710.83333333337</v>
      </c>
      <c r="O44" s="129">
        <f t="shared" si="40"/>
        <v>368336.54000000004</v>
      </c>
      <c r="P44" s="61">
        <f t="shared" si="13"/>
        <v>-4625.7066666666651</v>
      </c>
      <c r="Q44" s="297">
        <f>+'44 92'!Q44+'DDS Fac. BOI'!Q44+DDS.Inspection!Q44</f>
        <v>102500</v>
      </c>
      <c r="R44" s="46">
        <f>+'44 92'!R44+'DDS Fac. BOI'!R44+DDS.Inspection!R44</f>
        <v>122783.33</v>
      </c>
      <c r="S44" s="47">
        <f t="shared" si="41"/>
        <v>-20283.330000000002</v>
      </c>
      <c r="T44" s="46">
        <f>+'44 92'!T44+'DDS Fac. BOI'!T44+DDS.Inspection!T44</f>
        <v>164385.83333333334</v>
      </c>
      <c r="U44" s="46">
        <f>+'44 92'!U44+'DDS Fac. BOI'!U44+DDS.Inspection!U44</f>
        <v>0</v>
      </c>
      <c r="V44" s="47">
        <f t="shared" si="42"/>
        <v>164385.83333333334</v>
      </c>
      <c r="W44" s="46">
        <f>+'44 92'!W44+'DDS Fac. BOI'!W44+DDS.Inspection!W44</f>
        <v>102500</v>
      </c>
      <c r="X44" s="46">
        <f>+'44 92'!X44+'DDS Fac. BOI'!X44+DDS.Inspection!X44</f>
        <v>0</v>
      </c>
      <c r="Y44" s="48">
        <f t="shared" si="43"/>
        <v>102500</v>
      </c>
      <c r="Z44" s="190">
        <f t="shared" si="44"/>
        <v>369385.83333333337</v>
      </c>
      <c r="AA44" s="200">
        <f t="shared" si="45"/>
        <v>122783.33</v>
      </c>
      <c r="AB44" s="61">
        <f t="shared" si="14"/>
        <v>246602.50333333336</v>
      </c>
      <c r="AC44" s="204">
        <f t="shared" si="15"/>
        <v>733096.66666666674</v>
      </c>
      <c r="AD44" s="133">
        <f t="shared" si="16"/>
        <v>491119.87000000005</v>
      </c>
      <c r="AE44" s="225">
        <f t="shared" si="17"/>
        <v>241976.79666666669</v>
      </c>
      <c r="AF44" s="293">
        <f>+'44 92'!AF44+'DDS Fac. BOI'!AF44+DDS.Inspection!AF44</f>
        <v>97500</v>
      </c>
      <c r="AG44" s="46">
        <f>+'44 92'!AG44+'DDS Fac. BOI'!AG44+DDS.Inspection!AG44</f>
        <v>0</v>
      </c>
      <c r="AH44" s="47">
        <f t="shared" si="18"/>
        <v>97500</v>
      </c>
      <c r="AI44" s="46">
        <f>+'44 92'!AI44+'DDS Fac. BOI'!AI44+DDS.Inspection!AI44</f>
        <v>102500</v>
      </c>
      <c r="AJ44" s="46">
        <f>+'44 92'!AJ44+'DDS Fac. BOI'!AJ44+DDS.Inspection!AJ44</f>
        <v>0</v>
      </c>
      <c r="AK44" s="47">
        <f t="shared" si="19"/>
        <v>102500</v>
      </c>
      <c r="AL44" s="46">
        <f>+'44 92'!AL44+'DDS Fac. BOI'!AL44+DDS.Inspection!AL44</f>
        <v>162885.83333333334</v>
      </c>
      <c r="AM44" s="46">
        <f>+'44 92'!AM44+'DDS Fac. BOI'!AM44+DDS.Inspection!AM44</f>
        <v>0</v>
      </c>
      <c r="AN44" s="48">
        <f t="shared" si="20"/>
        <v>162885.83333333334</v>
      </c>
      <c r="AO44" s="190">
        <f t="shared" si="21"/>
        <v>362885.83333333337</v>
      </c>
      <c r="AP44" s="129">
        <f t="shared" si="22"/>
        <v>0</v>
      </c>
      <c r="AQ44" s="222">
        <f t="shared" si="23"/>
        <v>362885.83333333337</v>
      </c>
      <c r="AR44" s="293">
        <f>+'44 92'!AR44+'DDS Fac. BOI'!AR44+DDS.Inspection!AR44</f>
        <v>92500</v>
      </c>
      <c r="AS44" s="46">
        <f>+'44 92'!AS44+'DDS Fac. BOI'!AS44+DDS.Inspection!AS44</f>
        <v>0</v>
      </c>
      <c r="AT44" s="47">
        <f t="shared" si="24"/>
        <v>92500</v>
      </c>
      <c r="AU44" s="46">
        <f>+'44 92'!AU44+'DDS Fac. BOI'!AU44+DDS.Inspection!AU44</f>
        <v>97500</v>
      </c>
      <c r="AV44" s="46">
        <f>+'44 92'!AV44+'DDS Fac. BOI'!AV44+DDS.Inspection!AV44</f>
        <v>0</v>
      </c>
      <c r="AW44" s="47">
        <f t="shared" si="25"/>
        <v>97500</v>
      </c>
      <c r="AX44" s="46">
        <f>+'44 92'!AX44+'DDS Fac. BOI'!AX44+DDS.Inspection!AX44</f>
        <v>102500</v>
      </c>
      <c r="AY44" s="46">
        <f>+'44 92'!AY44+'DDS Fac. BOI'!AY44+DDS.Inspection!AY44</f>
        <v>0</v>
      </c>
      <c r="AZ44" s="50">
        <f t="shared" si="26"/>
        <v>102500</v>
      </c>
      <c r="BA44" s="190">
        <f t="shared" si="27"/>
        <v>292500</v>
      </c>
      <c r="BB44" s="200">
        <f t="shared" si="28"/>
        <v>0</v>
      </c>
      <c r="BC44" s="222">
        <f t="shared" si="29"/>
        <v>292500</v>
      </c>
      <c r="BD44" s="204">
        <f t="shared" si="30"/>
        <v>655385.83333333337</v>
      </c>
      <c r="BE44" s="217">
        <f t="shared" si="31"/>
        <v>0</v>
      </c>
      <c r="BF44" s="225">
        <f t="shared" si="32"/>
        <v>655385.83333333337</v>
      </c>
      <c r="BG44" s="204">
        <f t="shared" si="33"/>
        <v>1388482.5</v>
      </c>
      <c r="BH44" s="133">
        <f t="shared" si="34"/>
        <v>491119.87000000005</v>
      </c>
      <c r="BI44" s="225">
        <f t="shared" si="35"/>
        <v>897362.62999999989</v>
      </c>
      <c r="BJ44" s="289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+'44 92'!E45+'DDS Fac. BOI'!E45+DDS.Inspection!E45</f>
        <v>3000</v>
      </c>
      <c r="F45" s="46">
        <f>+'44 92'!F45+'DDS Fac. BOI'!F45+DDS.Inspection!F45</f>
        <v>280</v>
      </c>
      <c r="G45" s="47">
        <f t="shared" si="36"/>
        <v>2720</v>
      </c>
      <c r="H45" s="46">
        <f>+'44 92'!H45+'DDS Fac. BOI'!H45+DDS.Inspection!H45</f>
        <v>3000</v>
      </c>
      <c r="I45" s="46">
        <f>+'44 92'!I45+'DDS Fac. BOI'!I45+DDS.Inspection!I45</f>
        <v>1120</v>
      </c>
      <c r="J45" s="47">
        <f t="shared" si="37"/>
        <v>1880</v>
      </c>
      <c r="K45" s="46">
        <f>+'44 92'!K45+'DDS Fac. BOI'!K45+DDS.Inspection!K45</f>
        <v>3000</v>
      </c>
      <c r="L45" s="46">
        <f>+'44 92'!L45+'DDS Fac. BOI'!L45+DDS.Inspection!L45</f>
        <v>1420</v>
      </c>
      <c r="M45" s="48">
        <f t="shared" si="38"/>
        <v>1580</v>
      </c>
      <c r="N45" s="190">
        <f t="shared" si="39"/>
        <v>9000</v>
      </c>
      <c r="O45" s="129">
        <f t="shared" si="40"/>
        <v>2820</v>
      </c>
      <c r="P45" s="61">
        <f t="shared" si="13"/>
        <v>6180</v>
      </c>
      <c r="Q45" s="297">
        <f>+'44 92'!Q45+'DDS Fac. BOI'!Q45+DDS.Inspection!Q45</f>
        <v>3000</v>
      </c>
      <c r="R45" s="46">
        <f>+'44 92'!R45+'DDS Fac. BOI'!R45+DDS.Inspection!R45</f>
        <v>0</v>
      </c>
      <c r="S45" s="47">
        <f t="shared" si="41"/>
        <v>3000</v>
      </c>
      <c r="T45" s="46">
        <f>+'44 92'!T45+'DDS Fac. BOI'!T45+DDS.Inspection!T45</f>
        <v>3000</v>
      </c>
      <c r="U45" s="46">
        <f>+'44 92'!U45+'DDS Fac. BOI'!U45+DDS.Inspection!U45</f>
        <v>0</v>
      </c>
      <c r="V45" s="47">
        <f t="shared" si="42"/>
        <v>3000</v>
      </c>
      <c r="W45" s="46">
        <f>+'44 92'!W45+'DDS Fac. BOI'!W45+DDS.Inspection!W45</f>
        <v>3000</v>
      </c>
      <c r="X45" s="46">
        <f>+'44 92'!X45+'DDS Fac. BOI'!X45+DDS.Inspection!X45</f>
        <v>0</v>
      </c>
      <c r="Y45" s="48">
        <f t="shared" si="43"/>
        <v>3000</v>
      </c>
      <c r="Z45" s="190">
        <f t="shared" si="44"/>
        <v>9000</v>
      </c>
      <c r="AA45" s="200">
        <f t="shared" si="45"/>
        <v>0</v>
      </c>
      <c r="AB45" s="61">
        <f t="shared" si="14"/>
        <v>9000</v>
      </c>
      <c r="AC45" s="204">
        <f t="shared" si="15"/>
        <v>18000</v>
      </c>
      <c r="AD45" s="133">
        <f t="shared" si="16"/>
        <v>2820</v>
      </c>
      <c r="AE45" s="225">
        <f t="shared" si="17"/>
        <v>15180</v>
      </c>
      <c r="AF45" s="293">
        <f>+'44 92'!AF45+'DDS Fac. BOI'!AF45+DDS.Inspection!AF45</f>
        <v>3000</v>
      </c>
      <c r="AG45" s="46">
        <f>+'44 92'!AG45+'DDS Fac. BOI'!AG45+DDS.Inspection!AG45</f>
        <v>0</v>
      </c>
      <c r="AH45" s="47">
        <f t="shared" si="18"/>
        <v>3000</v>
      </c>
      <c r="AI45" s="46">
        <f>+'44 92'!AI45+'DDS Fac. BOI'!AI45+DDS.Inspection!AI45</f>
        <v>3000</v>
      </c>
      <c r="AJ45" s="46">
        <f>+'44 92'!AJ45+'DDS Fac. BOI'!AJ45+DDS.Inspection!AJ45</f>
        <v>0</v>
      </c>
      <c r="AK45" s="47">
        <f t="shared" si="19"/>
        <v>3000</v>
      </c>
      <c r="AL45" s="46">
        <f>+'44 92'!AL45+'DDS Fac. BOI'!AL45+DDS.Inspection!AL45</f>
        <v>3000</v>
      </c>
      <c r="AM45" s="46">
        <f>+'44 92'!AM45+'DDS Fac. BOI'!AM45+DDS.Inspection!AM45</f>
        <v>0</v>
      </c>
      <c r="AN45" s="48">
        <f t="shared" si="20"/>
        <v>3000</v>
      </c>
      <c r="AO45" s="190">
        <f t="shared" si="21"/>
        <v>9000</v>
      </c>
      <c r="AP45" s="129">
        <f t="shared" si="22"/>
        <v>0</v>
      </c>
      <c r="AQ45" s="222">
        <f t="shared" si="23"/>
        <v>9000</v>
      </c>
      <c r="AR45" s="293">
        <f>+'44 92'!AR45+'DDS Fac. BOI'!AR45+DDS.Inspection!AR45</f>
        <v>3000</v>
      </c>
      <c r="AS45" s="46">
        <f>+'44 92'!AS45+'DDS Fac. BOI'!AS45+DDS.Inspection!AS45</f>
        <v>0</v>
      </c>
      <c r="AT45" s="47">
        <f t="shared" si="24"/>
        <v>3000</v>
      </c>
      <c r="AU45" s="46">
        <f>+'44 92'!AU45+'DDS Fac. BOI'!AU45+DDS.Inspection!AU45</f>
        <v>3000</v>
      </c>
      <c r="AV45" s="46">
        <f>+'44 92'!AV45+'DDS Fac. BOI'!AV45+DDS.Inspection!AV45</f>
        <v>0</v>
      </c>
      <c r="AW45" s="47">
        <f t="shared" si="25"/>
        <v>3000</v>
      </c>
      <c r="AX45" s="46">
        <f>+'44 92'!AX45+'DDS Fac. BOI'!AX45+DDS.Inspection!AX45</f>
        <v>3000</v>
      </c>
      <c r="AY45" s="46">
        <f>+'44 92'!AY45+'DDS Fac. BOI'!AY45+DDS.Inspection!AY45</f>
        <v>0</v>
      </c>
      <c r="AZ45" s="50">
        <f t="shared" si="26"/>
        <v>3000</v>
      </c>
      <c r="BA45" s="190">
        <f t="shared" si="27"/>
        <v>9000</v>
      </c>
      <c r="BB45" s="200">
        <f t="shared" si="28"/>
        <v>0</v>
      </c>
      <c r="BC45" s="222">
        <f t="shared" si="29"/>
        <v>9000</v>
      </c>
      <c r="BD45" s="204">
        <f t="shared" si="30"/>
        <v>18000</v>
      </c>
      <c r="BE45" s="217">
        <f t="shared" si="31"/>
        <v>0</v>
      </c>
      <c r="BF45" s="225">
        <f t="shared" si="32"/>
        <v>18000</v>
      </c>
      <c r="BG45" s="204">
        <f t="shared" si="33"/>
        <v>36000</v>
      </c>
      <c r="BH45" s="133">
        <f t="shared" si="34"/>
        <v>2820</v>
      </c>
      <c r="BI45" s="225">
        <f t="shared" si="35"/>
        <v>33180</v>
      </c>
      <c r="BJ45" s="289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+'44 92'!E46+'DDS Fac. BOI'!E46+DDS.Inspection!E46</f>
        <v>2500</v>
      </c>
      <c r="F46" s="46">
        <f>+'44 92'!F46+'DDS Fac. BOI'!F46+DDS.Inspection!F46</f>
        <v>2951</v>
      </c>
      <c r="G46" s="47">
        <f t="shared" si="36"/>
        <v>-451</v>
      </c>
      <c r="H46" s="46">
        <f>+'44 92'!H46+'DDS Fac. BOI'!H46+DDS.Inspection!H46</f>
        <v>2500</v>
      </c>
      <c r="I46" s="46">
        <f>+'44 92'!I46+'DDS Fac. BOI'!I46+DDS.Inspection!I46</f>
        <v>5889</v>
      </c>
      <c r="J46" s="47">
        <f t="shared" si="37"/>
        <v>-3389</v>
      </c>
      <c r="K46" s="46">
        <f>+'44 92'!K46+'DDS Fac. BOI'!K46+DDS.Inspection!K46</f>
        <v>2500</v>
      </c>
      <c r="L46" s="46">
        <f>+'44 92'!L46+'DDS Fac. BOI'!L46+DDS.Inspection!L46</f>
        <v>600</v>
      </c>
      <c r="M46" s="48">
        <f t="shared" si="38"/>
        <v>1900</v>
      </c>
      <c r="N46" s="190">
        <f t="shared" si="39"/>
        <v>7500</v>
      </c>
      <c r="O46" s="129">
        <f t="shared" si="40"/>
        <v>9440</v>
      </c>
      <c r="P46" s="61">
        <f t="shared" si="13"/>
        <v>-1940</v>
      </c>
      <c r="Q46" s="297">
        <f>+'44 92'!Q46+'DDS Fac. BOI'!Q46+DDS.Inspection!Q46</f>
        <v>2500</v>
      </c>
      <c r="R46" s="46">
        <f>+'44 92'!R46+'DDS Fac. BOI'!R46+DDS.Inspection!R46</f>
        <v>690</v>
      </c>
      <c r="S46" s="47">
        <f t="shared" si="41"/>
        <v>1810</v>
      </c>
      <c r="T46" s="46">
        <f>+'44 92'!T46+'DDS Fac. BOI'!T46+DDS.Inspection!T46</f>
        <v>2500</v>
      </c>
      <c r="U46" s="46">
        <f>+'44 92'!U46+'DDS Fac. BOI'!U46+DDS.Inspection!U46</f>
        <v>0</v>
      </c>
      <c r="V46" s="47">
        <f t="shared" si="42"/>
        <v>2500</v>
      </c>
      <c r="W46" s="46">
        <f>+'44 92'!W46+'DDS Fac. BOI'!W46+DDS.Inspection!W46</f>
        <v>2500</v>
      </c>
      <c r="X46" s="46">
        <f>+'44 92'!X46+'DDS Fac. BOI'!X46+DDS.Inspection!X46</f>
        <v>0</v>
      </c>
      <c r="Y46" s="48">
        <f t="shared" si="43"/>
        <v>2500</v>
      </c>
      <c r="Z46" s="190">
        <f t="shared" si="44"/>
        <v>7500</v>
      </c>
      <c r="AA46" s="200">
        <f t="shared" si="45"/>
        <v>690</v>
      </c>
      <c r="AB46" s="61">
        <f t="shared" si="14"/>
        <v>6810</v>
      </c>
      <c r="AC46" s="204">
        <f t="shared" si="15"/>
        <v>15000</v>
      </c>
      <c r="AD46" s="133">
        <f t="shared" si="16"/>
        <v>10130</v>
      </c>
      <c r="AE46" s="225">
        <f t="shared" si="17"/>
        <v>4870</v>
      </c>
      <c r="AF46" s="293">
        <f>+'44 92'!AF46+'DDS Fac. BOI'!AF46+DDS.Inspection!AF46</f>
        <v>2500</v>
      </c>
      <c r="AG46" s="46">
        <f>+'44 92'!AG46+'DDS Fac. BOI'!AG46+DDS.Inspection!AG46</f>
        <v>0</v>
      </c>
      <c r="AH46" s="47">
        <f t="shared" si="18"/>
        <v>2500</v>
      </c>
      <c r="AI46" s="46">
        <f>+'44 92'!AI46+'DDS Fac. BOI'!AI46+DDS.Inspection!AI46</f>
        <v>2500</v>
      </c>
      <c r="AJ46" s="46">
        <f>+'44 92'!AJ46+'DDS Fac. BOI'!AJ46+DDS.Inspection!AJ46</f>
        <v>0</v>
      </c>
      <c r="AK46" s="47">
        <f t="shared" si="19"/>
        <v>2500</v>
      </c>
      <c r="AL46" s="46">
        <f>+'44 92'!AL46+'DDS Fac. BOI'!AL46+DDS.Inspection!AL46</f>
        <v>2500</v>
      </c>
      <c r="AM46" s="46">
        <f>+'44 92'!AM46+'DDS Fac. BOI'!AM46+DDS.Inspection!AM46</f>
        <v>0</v>
      </c>
      <c r="AN46" s="48">
        <f t="shared" si="20"/>
        <v>2500</v>
      </c>
      <c r="AO46" s="190">
        <f t="shared" si="21"/>
        <v>7500</v>
      </c>
      <c r="AP46" s="129">
        <f t="shared" si="22"/>
        <v>0</v>
      </c>
      <c r="AQ46" s="222">
        <f t="shared" si="23"/>
        <v>7500</v>
      </c>
      <c r="AR46" s="293">
        <f>+'44 92'!AR46+'DDS Fac. BOI'!AR46+DDS.Inspection!AR46</f>
        <v>2500</v>
      </c>
      <c r="AS46" s="46">
        <f>+'44 92'!AS46+'DDS Fac. BOI'!AS46+DDS.Inspection!AS46</f>
        <v>0</v>
      </c>
      <c r="AT46" s="47">
        <f t="shared" si="24"/>
        <v>2500</v>
      </c>
      <c r="AU46" s="46">
        <f>+'44 92'!AU46+'DDS Fac. BOI'!AU46+DDS.Inspection!AU46</f>
        <v>2500</v>
      </c>
      <c r="AV46" s="46">
        <f>+'44 92'!AV46+'DDS Fac. BOI'!AV46+DDS.Inspection!AV46</f>
        <v>0</v>
      </c>
      <c r="AW46" s="47">
        <f t="shared" si="25"/>
        <v>2500</v>
      </c>
      <c r="AX46" s="46">
        <f>+'44 92'!AX46+'DDS Fac. BOI'!AX46+DDS.Inspection!AX46</f>
        <v>2500</v>
      </c>
      <c r="AY46" s="46">
        <f>+'44 92'!AY46+'DDS Fac. BOI'!AY46+DDS.Inspection!AY46</f>
        <v>0</v>
      </c>
      <c r="AZ46" s="50">
        <f t="shared" si="26"/>
        <v>2500</v>
      </c>
      <c r="BA46" s="190">
        <f t="shared" si="27"/>
        <v>7500</v>
      </c>
      <c r="BB46" s="200">
        <f t="shared" si="28"/>
        <v>0</v>
      </c>
      <c r="BC46" s="222">
        <f t="shared" si="29"/>
        <v>7500</v>
      </c>
      <c r="BD46" s="204">
        <f t="shared" si="30"/>
        <v>15000</v>
      </c>
      <c r="BE46" s="217">
        <f t="shared" si="31"/>
        <v>0</v>
      </c>
      <c r="BF46" s="225">
        <f t="shared" si="32"/>
        <v>15000</v>
      </c>
      <c r="BG46" s="204">
        <f t="shared" si="33"/>
        <v>30000</v>
      </c>
      <c r="BH46" s="133">
        <f t="shared" si="34"/>
        <v>10130</v>
      </c>
      <c r="BI46" s="225">
        <f t="shared" si="35"/>
        <v>19870</v>
      </c>
      <c r="BJ46" s="289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+'44 92'!E47+'DDS Fac. BOI'!E47+DDS.Inspection!E47</f>
        <v>100000</v>
      </c>
      <c r="F47" s="46">
        <f>+'44 92'!F47+'DDS Fac. BOI'!F47+DDS.Inspection!F47</f>
        <v>66780.350000000006</v>
      </c>
      <c r="G47" s="47">
        <f t="shared" si="36"/>
        <v>33219.649999999994</v>
      </c>
      <c r="H47" s="46">
        <f>+'44 92'!H47+'DDS Fac. BOI'!H47+DDS.Inspection!H47</f>
        <v>100000</v>
      </c>
      <c r="I47" s="46">
        <f>+'44 92'!I47+'DDS Fac. BOI'!I47+DDS.Inspection!I47</f>
        <v>48947</v>
      </c>
      <c r="J47" s="47">
        <f t="shared" si="37"/>
        <v>51053</v>
      </c>
      <c r="K47" s="46">
        <f>+'44 92'!K47+'DDS Fac. BOI'!K47+DDS.Inspection!K47</f>
        <v>100000</v>
      </c>
      <c r="L47" s="46">
        <f>+'44 92'!L47+'DDS Fac. BOI'!L47+DDS.Inspection!L47</f>
        <v>35700</v>
      </c>
      <c r="M47" s="48">
        <f t="shared" si="38"/>
        <v>64300</v>
      </c>
      <c r="N47" s="190">
        <f t="shared" si="39"/>
        <v>300000</v>
      </c>
      <c r="O47" s="129">
        <f t="shared" si="40"/>
        <v>151427.35</v>
      </c>
      <c r="P47" s="61">
        <f t="shared" si="13"/>
        <v>148572.65</v>
      </c>
      <c r="Q47" s="297">
        <f>+'44 92'!Q47+'DDS Fac. BOI'!Q47+DDS.Inspection!Q47</f>
        <v>50000</v>
      </c>
      <c r="R47" s="46">
        <f>+'44 92'!R47+'DDS Fac. BOI'!R47+DDS.Inspection!R47</f>
        <v>-4373</v>
      </c>
      <c r="S47" s="47">
        <f t="shared" si="41"/>
        <v>54373</v>
      </c>
      <c r="T47" s="46">
        <f>+'44 92'!T47+'DDS Fac. BOI'!T47+DDS.Inspection!T47</f>
        <v>20000</v>
      </c>
      <c r="U47" s="46">
        <f>+'44 92'!U47+'DDS Fac. BOI'!U47+DDS.Inspection!U47</f>
        <v>0</v>
      </c>
      <c r="V47" s="47">
        <f t="shared" si="42"/>
        <v>20000</v>
      </c>
      <c r="W47" s="46">
        <f>+'44 92'!W47+'DDS Fac. BOI'!W47+DDS.Inspection!W47</f>
        <v>40000</v>
      </c>
      <c r="X47" s="46">
        <f>+'44 92'!X47+'DDS Fac. BOI'!X47+DDS.Inspection!X47</f>
        <v>0</v>
      </c>
      <c r="Y47" s="48">
        <f t="shared" si="43"/>
        <v>40000</v>
      </c>
      <c r="Z47" s="190">
        <f t="shared" si="44"/>
        <v>110000</v>
      </c>
      <c r="AA47" s="200">
        <f t="shared" si="45"/>
        <v>-4373</v>
      </c>
      <c r="AB47" s="61">
        <f t="shared" si="14"/>
        <v>114373</v>
      </c>
      <c r="AC47" s="204">
        <f t="shared" si="15"/>
        <v>410000</v>
      </c>
      <c r="AD47" s="133">
        <f t="shared" si="16"/>
        <v>147054.35</v>
      </c>
      <c r="AE47" s="225">
        <f t="shared" si="17"/>
        <v>262945.65000000002</v>
      </c>
      <c r="AF47" s="293">
        <f>+'44 92'!AF47+'DDS Fac. BOI'!AF47+DDS.Inspection!AF47</f>
        <v>50000</v>
      </c>
      <c r="AG47" s="46">
        <f>+'44 92'!AG47+'DDS Fac. BOI'!AG47+DDS.Inspection!AG47</f>
        <v>0</v>
      </c>
      <c r="AH47" s="47">
        <f t="shared" si="18"/>
        <v>50000</v>
      </c>
      <c r="AI47" s="46">
        <f>+'44 92'!AI47+'DDS Fac. BOI'!AI47+DDS.Inspection!AI47</f>
        <v>50000</v>
      </c>
      <c r="AJ47" s="46">
        <f>+'44 92'!AJ47+'DDS Fac. BOI'!AJ47+DDS.Inspection!AJ47</f>
        <v>0</v>
      </c>
      <c r="AK47" s="47">
        <f t="shared" si="19"/>
        <v>50000</v>
      </c>
      <c r="AL47" s="46">
        <f>+'44 92'!AL47+'DDS Fac. BOI'!AL47+DDS.Inspection!AL47</f>
        <v>50000</v>
      </c>
      <c r="AM47" s="46">
        <f>+'44 92'!AM47+'DDS Fac. BOI'!AM47+DDS.Inspection!AM47</f>
        <v>0</v>
      </c>
      <c r="AN47" s="48">
        <f t="shared" si="20"/>
        <v>50000</v>
      </c>
      <c r="AO47" s="190">
        <f t="shared" si="21"/>
        <v>150000</v>
      </c>
      <c r="AP47" s="129">
        <f t="shared" si="22"/>
        <v>0</v>
      </c>
      <c r="AQ47" s="222">
        <f t="shared" si="23"/>
        <v>150000</v>
      </c>
      <c r="AR47" s="293">
        <f>+'44 92'!AR47+'DDS Fac. BOI'!AR47+DDS.Inspection!AR47</f>
        <v>60000</v>
      </c>
      <c r="AS47" s="46">
        <f>+'44 92'!AS47+'DDS Fac. BOI'!AS47+DDS.Inspection!AS47</f>
        <v>0</v>
      </c>
      <c r="AT47" s="47">
        <f t="shared" si="24"/>
        <v>60000</v>
      </c>
      <c r="AU47" s="46">
        <f>+'44 92'!AU47+'DDS Fac. BOI'!AU47+DDS.Inspection!AU47</f>
        <v>60000</v>
      </c>
      <c r="AV47" s="46">
        <f>+'44 92'!AV47+'DDS Fac. BOI'!AV47+DDS.Inspection!AV47</f>
        <v>0</v>
      </c>
      <c r="AW47" s="47">
        <f t="shared" si="25"/>
        <v>60000</v>
      </c>
      <c r="AX47" s="46">
        <f>+'44 92'!AX47+'DDS Fac. BOI'!AX47+DDS.Inspection!AX47</f>
        <v>60000</v>
      </c>
      <c r="AY47" s="46">
        <f>+'44 92'!AY47+'DDS Fac. BOI'!AY47+DDS.Inspection!AY47</f>
        <v>0</v>
      </c>
      <c r="AZ47" s="50">
        <f t="shared" si="26"/>
        <v>60000</v>
      </c>
      <c r="BA47" s="190">
        <f t="shared" si="27"/>
        <v>180000</v>
      </c>
      <c r="BB47" s="200">
        <f t="shared" si="28"/>
        <v>0</v>
      </c>
      <c r="BC47" s="222">
        <f t="shared" si="29"/>
        <v>180000</v>
      </c>
      <c r="BD47" s="204">
        <f t="shared" si="30"/>
        <v>330000</v>
      </c>
      <c r="BE47" s="217">
        <f t="shared" si="31"/>
        <v>0</v>
      </c>
      <c r="BF47" s="225">
        <f t="shared" si="32"/>
        <v>330000</v>
      </c>
      <c r="BG47" s="204">
        <f t="shared" si="33"/>
        <v>740000</v>
      </c>
      <c r="BH47" s="133">
        <f t="shared" si="34"/>
        <v>147054.35</v>
      </c>
      <c r="BI47" s="225">
        <f t="shared" si="35"/>
        <v>592945.65</v>
      </c>
      <c r="BJ47" s="289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+'44 92'!E48+'DDS Fac. BOI'!E48+DDS.Inspection!E48</f>
        <v>48000</v>
      </c>
      <c r="F48" s="46">
        <f>+'44 92'!F48+'DDS Fac. BOI'!F48+DDS.Inspection!F48</f>
        <v>182000</v>
      </c>
      <c r="G48" s="47">
        <f t="shared" si="36"/>
        <v>-134000</v>
      </c>
      <c r="H48" s="46">
        <f>+'44 92'!H48+'DDS Fac. BOI'!H48+DDS.Inspection!H48</f>
        <v>119000</v>
      </c>
      <c r="I48" s="46">
        <f>+'44 92'!I48+'DDS Fac. BOI'!I48+DDS.Inspection!I48</f>
        <v>56166.67</v>
      </c>
      <c r="J48" s="47">
        <f t="shared" si="37"/>
        <v>62833.33</v>
      </c>
      <c r="K48" s="46">
        <f>+'44 92'!K48+'DDS Fac. BOI'!K48+DDS.Inspection!K48</f>
        <v>348000</v>
      </c>
      <c r="L48" s="46">
        <f>+'44 92'!L48+'DDS Fac. BOI'!L48+DDS.Inspection!L48</f>
        <v>375932.09</v>
      </c>
      <c r="M48" s="48">
        <f t="shared" si="38"/>
        <v>-27932.090000000026</v>
      </c>
      <c r="N48" s="190">
        <f t="shared" si="39"/>
        <v>515000</v>
      </c>
      <c r="O48" s="129">
        <f t="shared" si="40"/>
        <v>614098.76</v>
      </c>
      <c r="P48" s="61">
        <f t="shared" si="13"/>
        <v>-99098.760000000009</v>
      </c>
      <c r="Q48" s="297">
        <f>+'44 92'!Q48+'DDS Fac. BOI'!Q48+DDS.Inspection!Q48</f>
        <v>0</v>
      </c>
      <c r="R48" s="46">
        <f>+'44 92'!R48+'DDS Fac. BOI'!R48+DDS.Inspection!R48</f>
        <v>34000</v>
      </c>
      <c r="S48" s="47">
        <f t="shared" si="41"/>
        <v>-34000</v>
      </c>
      <c r="T48" s="46">
        <f>+'44 92'!T48+'DDS Fac. BOI'!T48+DDS.Inspection!T48</f>
        <v>92000</v>
      </c>
      <c r="U48" s="46">
        <f>+'44 92'!U48+'DDS Fac. BOI'!U48+DDS.Inspection!U48</f>
        <v>0</v>
      </c>
      <c r="V48" s="47">
        <f t="shared" si="42"/>
        <v>92000</v>
      </c>
      <c r="W48" s="46">
        <f>+'44 92'!W48+'DDS Fac. BOI'!W48+DDS.Inspection!W48</f>
        <v>17000</v>
      </c>
      <c r="X48" s="46">
        <f>+'44 92'!X48+'DDS Fac. BOI'!X48+DDS.Inspection!X48</f>
        <v>0</v>
      </c>
      <c r="Y48" s="48">
        <f t="shared" si="43"/>
        <v>17000</v>
      </c>
      <c r="Z48" s="190">
        <f t="shared" si="44"/>
        <v>109000</v>
      </c>
      <c r="AA48" s="200">
        <f t="shared" si="45"/>
        <v>34000</v>
      </c>
      <c r="AB48" s="61">
        <f t="shared" si="14"/>
        <v>75000</v>
      </c>
      <c r="AC48" s="204">
        <f t="shared" si="15"/>
        <v>624000</v>
      </c>
      <c r="AD48" s="133">
        <f t="shared" si="16"/>
        <v>648098.76</v>
      </c>
      <c r="AE48" s="225">
        <f t="shared" si="17"/>
        <v>-24098.760000000009</v>
      </c>
      <c r="AF48" s="293">
        <f>+'44 92'!AF48+'DDS Fac. BOI'!AF48+DDS.Inspection!AF48</f>
        <v>77000</v>
      </c>
      <c r="AG48" s="46">
        <f>+'44 92'!AG48+'DDS Fac. BOI'!AG48+DDS.Inspection!AG48</f>
        <v>0</v>
      </c>
      <c r="AH48" s="47">
        <f t="shared" si="18"/>
        <v>77000</v>
      </c>
      <c r="AI48" s="46">
        <f>+'44 92'!AI48+'DDS Fac. BOI'!AI48+DDS.Inspection!AI48</f>
        <v>120000</v>
      </c>
      <c r="AJ48" s="46">
        <f>+'44 92'!AJ48+'DDS Fac. BOI'!AJ48+DDS.Inspection!AJ48</f>
        <v>0</v>
      </c>
      <c r="AK48" s="47">
        <f t="shared" si="19"/>
        <v>120000</v>
      </c>
      <c r="AL48" s="46">
        <f>+'44 92'!AL48+'DDS Fac. BOI'!AL48+DDS.Inspection!AL48</f>
        <v>32000</v>
      </c>
      <c r="AM48" s="46">
        <f>+'44 92'!AM48+'DDS Fac. BOI'!AM48+DDS.Inspection!AM48</f>
        <v>0</v>
      </c>
      <c r="AN48" s="48">
        <f t="shared" si="20"/>
        <v>32000</v>
      </c>
      <c r="AO48" s="190">
        <f t="shared" si="21"/>
        <v>229000</v>
      </c>
      <c r="AP48" s="129">
        <f t="shared" si="22"/>
        <v>0</v>
      </c>
      <c r="AQ48" s="222">
        <f t="shared" si="23"/>
        <v>229000</v>
      </c>
      <c r="AR48" s="293">
        <f>+'44 92'!AR48+'DDS Fac. BOI'!AR48+DDS.Inspection!AR48</f>
        <v>175000</v>
      </c>
      <c r="AS48" s="46">
        <f>+'44 92'!AS48+'DDS Fac. BOI'!AS48+DDS.Inspection!AS48</f>
        <v>0</v>
      </c>
      <c r="AT48" s="47">
        <f t="shared" si="24"/>
        <v>175000</v>
      </c>
      <c r="AU48" s="46">
        <f>+'44 92'!AU48+'DDS Fac. BOI'!AU48+DDS.Inspection!AU48</f>
        <v>176000</v>
      </c>
      <c r="AV48" s="46">
        <f>+'44 92'!AV48+'DDS Fac. BOI'!AV48+DDS.Inspection!AV48</f>
        <v>0</v>
      </c>
      <c r="AW48" s="47">
        <f t="shared" si="25"/>
        <v>176000</v>
      </c>
      <c r="AX48" s="46">
        <f>+'44 92'!AX48+'DDS Fac. BOI'!AX48+DDS.Inspection!AX48</f>
        <v>185000</v>
      </c>
      <c r="AY48" s="46">
        <f>+'44 92'!AY48+'DDS Fac. BOI'!AY48+DDS.Inspection!AY48</f>
        <v>0</v>
      </c>
      <c r="AZ48" s="50">
        <f t="shared" si="26"/>
        <v>185000</v>
      </c>
      <c r="BA48" s="190">
        <f t="shared" si="27"/>
        <v>536000</v>
      </c>
      <c r="BB48" s="200">
        <f t="shared" si="28"/>
        <v>0</v>
      </c>
      <c r="BC48" s="222">
        <f t="shared" si="29"/>
        <v>536000</v>
      </c>
      <c r="BD48" s="204">
        <f t="shared" si="30"/>
        <v>765000</v>
      </c>
      <c r="BE48" s="217">
        <f t="shared" si="31"/>
        <v>0</v>
      </c>
      <c r="BF48" s="225">
        <f t="shared" si="32"/>
        <v>765000</v>
      </c>
      <c r="BG48" s="204">
        <f t="shared" si="33"/>
        <v>1389000</v>
      </c>
      <c r="BH48" s="133">
        <f t="shared" si="34"/>
        <v>648098.76</v>
      </c>
      <c r="BI48" s="225">
        <f t="shared" si="35"/>
        <v>740901.24</v>
      </c>
      <c r="BJ48" s="289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+'44 92'!E49+'DDS Fac. BOI'!E49+DDS.Inspection!E49</f>
        <v>0</v>
      </c>
      <c r="F49" s="46">
        <f>+'44 92'!F49+'DDS Fac. BOI'!F49+DDS.Inspection!F49</f>
        <v>0</v>
      </c>
      <c r="G49" s="47">
        <f t="shared" si="36"/>
        <v>0</v>
      </c>
      <c r="H49" s="46">
        <f>+'44 92'!H49+'DDS Fac. BOI'!H49+DDS.Inspection!H49</f>
        <v>0</v>
      </c>
      <c r="I49" s="46">
        <f>+'44 92'!I49+'DDS Fac. BOI'!I49+DDS.Inspection!I49</f>
        <v>0</v>
      </c>
      <c r="J49" s="47">
        <f t="shared" si="37"/>
        <v>0</v>
      </c>
      <c r="K49" s="46">
        <f>+'44 92'!K49+'DDS Fac. BOI'!K49+DDS.Inspection!K49</f>
        <v>0</v>
      </c>
      <c r="L49" s="46">
        <f>+'44 92'!L49+'DDS Fac. BOI'!L49+DDS.Inspection!L49</f>
        <v>0</v>
      </c>
      <c r="M49" s="48">
        <f t="shared" si="38"/>
        <v>0</v>
      </c>
      <c r="N49" s="190">
        <f t="shared" si="39"/>
        <v>0</v>
      </c>
      <c r="O49" s="129">
        <f t="shared" si="40"/>
        <v>0</v>
      </c>
      <c r="P49" s="61">
        <f t="shared" si="13"/>
        <v>0</v>
      </c>
      <c r="Q49" s="297">
        <f>+'44 92'!Q49+'DDS Fac. BOI'!Q49+DDS.Inspection!Q49</f>
        <v>0</v>
      </c>
      <c r="R49" s="46">
        <f>+'44 92'!R49+'DDS Fac. BOI'!R49+DDS.Inspection!R49</f>
        <v>0</v>
      </c>
      <c r="S49" s="47">
        <f t="shared" si="41"/>
        <v>0</v>
      </c>
      <c r="T49" s="46">
        <f>+'44 92'!T49+'DDS Fac. BOI'!T49+DDS.Inspection!T49</f>
        <v>0</v>
      </c>
      <c r="U49" s="46">
        <f>+'44 92'!U49+'DDS Fac. BOI'!U49+DDS.Inspection!U49</f>
        <v>0</v>
      </c>
      <c r="V49" s="47">
        <f t="shared" si="42"/>
        <v>0</v>
      </c>
      <c r="W49" s="46">
        <f>+'44 92'!W49+'DDS Fac. BOI'!W49+DDS.Inspection!W49</f>
        <v>0</v>
      </c>
      <c r="X49" s="46">
        <f>+'44 92'!X49+'DDS Fac. BOI'!X49+DDS.Inspection!X49</f>
        <v>0</v>
      </c>
      <c r="Y49" s="48">
        <f t="shared" si="43"/>
        <v>0</v>
      </c>
      <c r="Z49" s="190">
        <f t="shared" si="44"/>
        <v>0</v>
      </c>
      <c r="AA49" s="200">
        <f t="shared" si="45"/>
        <v>0</v>
      </c>
      <c r="AB49" s="61">
        <f t="shared" si="14"/>
        <v>0</v>
      </c>
      <c r="AC49" s="204">
        <f t="shared" si="15"/>
        <v>0</v>
      </c>
      <c r="AD49" s="133">
        <f t="shared" si="16"/>
        <v>0</v>
      </c>
      <c r="AE49" s="225">
        <f t="shared" si="17"/>
        <v>0</v>
      </c>
      <c r="AF49" s="293">
        <f>+'44 92'!AF49+'DDS Fac. BOI'!AF49+DDS.Inspection!AF49</f>
        <v>0</v>
      </c>
      <c r="AG49" s="46">
        <f>+'44 92'!AG49+'DDS Fac. BOI'!AG49+DDS.Inspection!AG49</f>
        <v>0</v>
      </c>
      <c r="AH49" s="47">
        <f t="shared" si="18"/>
        <v>0</v>
      </c>
      <c r="AI49" s="46">
        <f>+'44 92'!AI49+'DDS Fac. BOI'!AI49+DDS.Inspection!AI49</f>
        <v>0</v>
      </c>
      <c r="AJ49" s="46">
        <f>+'44 92'!AJ49+'DDS Fac. BOI'!AJ49+DDS.Inspection!AJ49</f>
        <v>0</v>
      </c>
      <c r="AK49" s="47">
        <f t="shared" si="19"/>
        <v>0</v>
      </c>
      <c r="AL49" s="46">
        <f>+'44 92'!AL49+'DDS Fac. BOI'!AL49+DDS.Inspection!AL49</f>
        <v>0</v>
      </c>
      <c r="AM49" s="46">
        <f>+'44 92'!AM49+'DDS Fac. BOI'!AM49+DDS.Inspection!AM49</f>
        <v>0</v>
      </c>
      <c r="AN49" s="48">
        <f t="shared" si="20"/>
        <v>0</v>
      </c>
      <c r="AO49" s="190">
        <f t="shared" si="21"/>
        <v>0</v>
      </c>
      <c r="AP49" s="129">
        <f t="shared" si="22"/>
        <v>0</v>
      </c>
      <c r="AQ49" s="222">
        <f t="shared" si="23"/>
        <v>0</v>
      </c>
      <c r="AR49" s="293">
        <f>+'44 92'!AR49+'DDS Fac. BOI'!AR49+DDS.Inspection!AR49</f>
        <v>0</v>
      </c>
      <c r="AS49" s="46">
        <f>+'44 92'!AS49+'DDS Fac. BOI'!AS49+DDS.Inspection!AS49</f>
        <v>0</v>
      </c>
      <c r="AT49" s="47">
        <f t="shared" si="24"/>
        <v>0</v>
      </c>
      <c r="AU49" s="46">
        <f>+'44 92'!AU49+'DDS Fac. BOI'!AU49+DDS.Inspection!AU49</f>
        <v>0</v>
      </c>
      <c r="AV49" s="46">
        <f>+'44 92'!AV49+'DDS Fac. BOI'!AV49+DDS.Inspection!AV49</f>
        <v>0</v>
      </c>
      <c r="AW49" s="47">
        <f t="shared" si="25"/>
        <v>0</v>
      </c>
      <c r="AX49" s="46">
        <f>+'44 92'!AX49+'DDS Fac. BOI'!AX49+DDS.Inspection!AX49</f>
        <v>0</v>
      </c>
      <c r="AY49" s="46">
        <f>+'44 92'!AY49+'DDS Fac. BOI'!AY49+DDS.Inspection!AY49</f>
        <v>0</v>
      </c>
      <c r="AZ49" s="50">
        <f t="shared" si="26"/>
        <v>0</v>
      </c>
      <c r="BA49" s="190">
        <f t="shared" si="27"/>
        <v>0</v>
      </c>
      <c r="BB49" s="200">
        <f t="shared" si="28"/>
        <v>0</v>
      </c>
      <c r="BC49" s="222">
        <f t="shared" si="29"/>
        <v>0</v>
      </c>
      <c r="BD49" s="204">
        <f t="shared" si="30"/>
        <v>0</v>
      </c>
      <c r="BE49" s="217">
        <f t="shared" si="31"/>
        <v>0</v>
      </c>
      <c r="BF49" s="225">
        <f t="shared" si="32"/>
        <v>0</v>
      </c>
      <c r="BG49" s="204">
        <f t="shared" si="33"/>
        <v>0</v>
      </c>
      <c r="BH49" s="133">
        <f t="shared" si="34"/>
        <v>0</v>
      </c>
      <c r="BI49" s="225">
        <f t="shared" si="35"/>
        <v>0</v>
      </c>
      <c r="BJ49" s="289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+'44 92'!E50+'DDS Fac. BOI'!E50+DDS.Inspection!E50</f>
        <v>10834</v>
      </c>
      <c r="F50" s="46">
        <f>+'44 92'!F50+'DDS Fac. BOI'!F50+DDS.Inspection!F50</f>
        <v>10834</v>
      </c>
      <c r="G50" s="47">
        <f t="shared" si="36"/>
        <v>0</v>
      </c>
      <c r="H50" s="46">
        <f>+'44 92'!H50+'DDS Fac. BOI'!H50+DDS.Inspection!H50</f>
        <v>10834</v>
      </c>
      <c r="I50" s="46">
        <f>+'44 92'!I50+'DDS Fac. BOI'!I50+DDS.Inspection!I50</f>
        <v>15514</v>
      </c>
      <c r="J50" s="47">
        <f t="shared" si="37"/>
        <v>-4680</v>
      </c>
      <c r="K50" s="46">
        <f>+'44 92'!K50+'DDS Fac. BOI'!K50+DDS.Inspection!K50</f>
        <v>483349</v>
      </c>
      <c r="L50" s="46">
        <f>+'44 92'!L50+'DDS Fac. BOI'!L50+DDS.Inspection!L50</f>
        <v>10834</v>
      </c>
      <c r="M50" s="48">
        <f t="shared" si="38"/>
        <v>472515</v>
      </c>
      <c r="N50" s="190">
        <f t="shared" ref="N50:N52" si="47">+E50+H50+K50</f>
        <v>505017</v>
      </c>
      <c r="O50" s="129">
        <f t="shared" ref="O50:O52" si="48">+F50+I50+L50</f>
        <v>37182</v>
      </c>
      <c r="P50" s="61">
        <f t="shared" ref="P50:P52" si="49">+N50-O50</f>
        <v>467835</v>
      </c>
      <c r="Q50" s="297">
        <f>+'44 92'!Q50+'DDS Fac. BOI'!Q50+DDS.Inspection!Q50</f>
        <v>10834</v>
      </c>
      <c r="R50" s="46">
        <f>+'44 92'!R50+'DDS Fac. BOI'!R50+DDS.Inspection!R50</f>
        <v>14560.66</v>
      </c>
      <c r="S50" s="47">
        <f t="shared" si="41"/>
        <v>-3726.66</v>
      </c>
      <c r="T50" s="46">
        <f>+'44 92'!T50+'DDS Fac. BOI'!T50+DDS.Inspection!T50</f>
        <v>10834</v>
      </c>
      <c r="U50" s="46">
        <f>+'44 92'!U50+'DDS Fac. BOI'!U50+DDS.Inspection!U50</f>
        <v>0</v>
      </c>
      <c r="V50" s="47">
        <f t="shared" si="42"/>
        <v>10834</v>
      </c>
      <c r="W50" s="46">
        <f>+'44 92'!W50+'DDS Fac. BOI'!W50+DDS.Inspection!W50</f>
        <v>10832</v>
      </c>
      <c r="X50" s="46">
        <f>+'44 92'!X50+'DDS Fac. BOI'!X50+DDS.Inspection!X50</f>
        <v>0</v>
      </c>
      <c r="Y50" s="48">
        <f t="shared" si="43"/>
        <v>10832</v>
      </c>
      <c r="Z50" s="190">
        <f t="shared" ref="Z50:Z52" si="50">+Q50+T50+W50</f>
        <v>32500</v>
      </c>
      <c r="AA50" s="200">
        <f t="shared" ref="AA50:AA52" si="51">+R50+U50+X50</f>
        <v>14560.66</v>
      </c>
      <c r="AB50" s="61">
        <f t="shared" ref="AB50:AB52" si="52">+Z50-AA50</f>
        <v>17939.34</v>
      </c>
      <c r="AC50" s="204">
        <f t="shared" ref="AC50:AC52" si="53">+E50+H50+K50+Q50+T50+W50</f>
        <v>537517</v>
      </c>
      <c r="AD50" s="133">
        <f t="shared" ref="AD50:AD52" si="54">+F50+I50+L50+R50+U50+X50</f>
        <v>51742.66</v>
      </c>
      <c r="AE50" s="225">
        <f t="shared" ref="AE50:AE52" si="55">+AC50-AD50</f>
        <v>485774.33999999997</v>
      </c>
      <c r="AF50" s="293">
        <f>+'44 92'!AF50+'DDS Fac. BOI'!AF50+DDS.Inspection!AF50</f>
        <v>10834</v>
      </c>
      <c r="AG50" s="46">
        <f>+'44 92'!AG50+'DDS Fac. BOI'!AG50+DDS.Inspection!AG50</f>
        <v>0</v>
      </c>
      <c r="AH50" s="47">
        <f t="shared" ref="AH50:AH52" si="56">AF50-AG50</f>
        <v>10834</v>
      </c>
      <c r="AI50" s="46">
        <f>+'44 92'!AI50+'DDS Fac. BOI'!AI50+DDS.Inspection!AI50</f>
        <v>10834</v>
      </c>
      <c r="AJ50" s="46">
        <f>+'44 92'!AJ50+'DDS Fac. BOI'!AJ50+DDS.Inspection!AJ50</f>
        <v>0</v>
      </c>
      <c r="AK50" s="47">
        <f t="shared" ref="AK50:AK52" si="57">AI50-AJ50</f>
        <v>10834</v>
      </c>
      <c r="AL50" s="46">
        <f>+'44 92'!AL50+'DDS Fac. BOI'!AL50+DDS.Inspection!AL50</f>
        <v>10832</v>
      </c>
      <c r="AM50" s="46">
        <f>+'44 92'!AM50+'DDS Fac. BOI'!AM50+DDS.Inspection!AM50</f>
        <v>0</v>
      </c>
      <c r="AN50" s="48">
        <f t="shared" ref="AN50:AN52" si="58">AL50-AM50</f>
        <v>10832</v>
      </c>
      <c r="AO50" s="190">
        <f t="shared" ref="AO50:AO52" si="59">+AF50+AI50+AL50</f>
        <v>32500</v>
      </c>
      <c r="AP50" s="129">
        <f t="shared" ref="AP50:AP52" si="60">+AG50+AJ50+AM50</f>
        <v>0</v>
      </c>
      <c r="AQ50" s="222">
        <f t="shared" ref="AQ50:AQ52" si="61">AO50-AP50</f>
        <v>32500</v>
      </c>
      <c r="AR50" s="293">
        <f>+'44 92'!AR50+'DDS Fac. BOI'!AR50+DDS.Inspection!AR50</f>
        <v>10834</v>
      </c>
      <c r="AS50" s="46">
        <f>+'44 92'!AS50+'DDS Fac. BOI'!AS50+DDS.Inspection!AS50</f>
        <v>0</v>
      </c>
      <c r="AT50" s="47">
        <f t="shared" ref="AT50:AT52" si="62">AR50-AS50</f>
        <v>10834</v>
      </c>
      <c r="AU50" s="46">
        <f>+'44 92'!AU50+'DDS Fac. BOI'!AU50+DDS.Inspection!AU50</f>
        <v>10834</v>
      </c>
      <c r="AV50" s="46">
        <f>+'44 92'!AV50+'DDS Fac. BOI'!AV50+DDS.Inspection!AV50</f>
        <v>0</v>
      </c>
      <c r="AW50" s="47">
        <f t="shared" ref="AW50:AW52" si="63">AU50-AV50</f>
        <v>10834</v>
      </c>
      <c r="AX50" s="46">
        <f>+'44 92'!AX50+'DDS Fac. BOI'!AX50+DDS.Inspection!AX50</f>
        <v>10832</v>
      </c>
      <c r="AY50" s="46">
        <f>+'44 92'!AY50+'DDS Fac. BOI'!AY50+DDS.Inspection!AY50</f>
        <v>0</v>
      </c>
      <c r="AZ50" s="50">
        <f t="shared" ref="AZ50:AZ52" si="64">AX50-AY50</f>
        <v>10832</v>
      </c>
      <c r="BA50" s="190">
        <f t="shared" ref="BA50:BA52" si="65">+AR50+AU50+AX50</f>
        <v>32500</v>
      </c>
      <c r="BB50" s="200">
        <f t="shared" ref="BB50:BB52" si="66">+AS50+AV50+AY50</f>
        <v>0</v>
      </c>
      <c r="BC50" s="222">
        <f t="shared" ref="BC50:BC52" si="67">BA50-BB50</f>
        <v>32500</v>
      </c>
      <c r="BD50" s="204">
        <f t="shared" ref="BD50:BD52" si="68">AF50+AI50+AL50+AR50+AU50+AX50</f>
        <v>65000</v>
      </c>
      <c r="BE50" s="217">
        <f t="shared" ref="BE50:BE52" si="69">+AG50+AJ50+AM50+AS50+AV50+AY50</f>
        <v>0</v>
      </c>
      <c r="BF50" s="225">
        <f t="shared" ref="BF50:BF52" si="70">BD50-BE50</f>
        <v>65000</v>
      </c>
      <c r="BG50" s="204">
        <f t="shared" ref="BG50:BG52" si="71">+AC50+BD50</f>
        <v>602517</v>
      </c>
      <c r="BH50" s="133">
        <f t="shared" ref="BH50:BH52" si="72">+AD50+BE50</f>
        <v>51742.66</v>
      </c>
      <c r="BI50" s="311">
        <f t="shared" ref="BI50:BI52" si="73">BG50-BH50</f>
        <v>550774.34</v>
      </c>
      <c r="BJ50" s="289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+'44 92'!E51+'DDS Fac. BOI'!E51+DDS.Inspection!E51</f>
        <v>0</v>
      </c>
      <c r="F51" s="46">
        <f>+'44 92'!F51+'DDS Fac. BOI'!F51+DDS.Inspection!F51</f>
        <v>0</v>
      </c>
      <c r="G51" s="47">
        <f t="shared" ref="G51" si="74">E51-F51</f>
        <v>0</v>
      </c>
      <c r="H51" s="46">
        <f>+'44 92'!H51+'DDS Fac. BOI'!H51+DDS.Inspection!H51</f>
        <v>0</v>
      </c>
      <c r="I51" s="46">
        <f>+'44 92'!I51+'DDS Fac. BOI'!I51+DDS.Inspection!I51</f>
        <v>0</v>
      </c>
      <c r="J51" s="47">
        <f t="shared" ref="J51" si="75">H51-I51</f>
        <v>0</v>
      </c>
      <c r="K51" s="46">
        <f>+'44 92'!K51+'DDS Fac. BOI'!K51+DDS.Inspection!K51</f>
        <v>0</v>
      </c>
      <c r="L51" s="46">
        <f>+'44 92'!L51+'DDS Fac. BOI'!L51+DDS.Inspection!L51</f>
        <v>0</v>
      </c>
      <c r="M51" s="48">
        <f t="shared" ref="M51" si="76">K51-L51</f>
        <v>0</v>
      </c>
      <c r="N51" s="190">
        <f t="shared" ref="N51" si="77">+E51+H51+K51</f>
        <v>0</v>
      </c>
      <c r="O51" s="129">
        <f t="shared" ref="O51" si="78">+F51+I51+L51</f>
        <v>0</v>
      </c>
      <c r="P51" s="61">
        <f t="shared" ref="P51" si="79">+N51-O51</f>
        <v>0</v>
      </c>
      <c r="Q51" s="297">
        <f>+'44 92'!Q51+'DDS Fac. BOI'!Q51+DDS.Inspection!Q51</f>
        <v>0</v>
      </c>
      <c r="R51" s="46">
        <f>+'44 92'!R51+'DDS Fac. BOI'!R51+DDS.Inspection!R51</f>
        <v>0</v>
      </c>
      <c r="S51" s="47">
        <f t="shared" ref="S51" si="80">Q51-R51</f>
        <v>0</v>
      </c>
      <c r="T51" s="46">
        <f>+'44 92'!T51+'DDS Fac. BOI'!T51+DDS.Inspection!T51</f>
        <v>0</v>
      </c>
      <c r="U51" s="46">
        <f>+'44 92'!U51+'DDS Fac. BOI'!U51+DDS.Inspection!U51</f>
        <v>0</v>
      </c>
      <c r="V51" s="47">
        <f t="shared" ref="V51" si="81">T51-U51</f>
        <v>0</v>
      </c>
      <c r="W51" s="46">
        <f>+'44 92'!W51+'DDS Fac. BOI'!W51+DDS.Inspection!W51</f>
        <v>0</v>
      </c>
      <c r="X51" s="46">
        <f>+'44 92'!X51+'DDS Fac. BOI'!X51+DDS.Inspection!X51</f>
        <v>0</v>
      </c>
      <c r="Y51" s="48">
        <f t="shared" ref="Y51" si="82">W51-X51</f>
        <v>0</v>
      </c>
      <c r="Z51" s="190">
        <f t="shared" ref="Z51" si="83">+Q51+T51+W51</f>
        <v>0</v>
      </c>
      <c r="AA51" s="200">
        <f t="shared" ref="AA51" si="84">+R51+U51+X51</f>
        <v>0</v>
      </c>
      <c r="AB51" s="61">
        <f t="shared" ref="AB51" si="85">+Z51-AA51</f>
        <v>0</v>
      </c>
      <c r="AC51" s="204">
        <f t="shared" ref="AC51" si="86">+E51+H51+K51+Q51+T51+W51</f>
        <v>0</v>
      </c>
      <c r="AD51" s="133">
        <f t="shared" ref="AD51" si="87">+F51+I51+L51+R51+U51+X51</f>
        <v>0</v>
      </c>
      <c r="AE51" s="225">
        <f t="shared" ref="AE51" si="88">+AC51-AD51</f>
        <v>0</v>
      </c>
      <c r="AF51" s="293">
        <f>+'44 92'!AF51+'DDS Fac. BOI'!AF51+DDS.Inspection!AF51</f>
        <v>0</v>
      </c>
      <c r="AG51" s="46">
        <f>+'44 92'!AG51+'DDS Fac. BOI'!AG51+DDS.Inspection!AG51</f>
        <v>0</v>
      </c>
      <c r="AH51" s="47">
        <f t="shared" ref="AH51" si="89">AF51-AG51</f>
        <v>0</v>
      </c>
      <c r="AI51" s="46">
        <f>+'44 92'!AI51+'DDS Fac. BOI'!AI51+DDS.Inspection!AI51</f>
        <v>0</v>
      </c>
      <c r="AJ51" s="46">
        <f>+'44 92'!AJ51+'DDS Fac. BOI'!AJ51+DDS.Inspection!AJ51</f>
        <v>0</v>
      </c>
      <c r="AK51" s="47">
        <f t="shared" ref="AK51" si="90">AI51-AJ51</f>
        <v>0</v>
      </c>
      <c r="AL51" s="46">
        <f>+'44 92'!AL51+'DDS Fac. BOI'!AL51+DDS.Inspection!AL51</f>
        <v>0</v>
      </c>
      <c r="AM51" s="46">
        <f>+'44 92'!AM51+'DDS Fac. BOI'!AM51+DDS.Inspection!AM51</f>
        <v>0</v>
      </c>
      <c r="AN51" s="48">
        <f t="shared" ref="AN51" si="91">AL51-AM51</f>
        <v>0</v>
      </c>
      <c r="AO51" s="190">
        <f t="shared" ref="AO51" si="92">+AF51+AI51+AL51</f>
        <v>0</v>
      </c>
      <c r="AP51" s="129">
        <f t="shared" ref="AP51" si="93">+AG51+AJ51+AM51</f>
        <v>0</v>
      </c>
      <c r="AQ51" s="222">
        <f t="shared" ref="AQ51" si="94">AO51-AP51</f>
        <v>0</v>
      </c>
      <c r="AR51" s="293">
        <f>+'44 92'!AR51+'DDS Fac. BOI'!AR51+DDS.Inspection!AR51</f>
        <v>0</v>
      </c>
      <c r="AS51" s="46">
        <f>+'44 92'!AS51+'DDS Fac. BOI'!AS51+DDS.Inspection!AS51</f>
        <v>0</v>
      </c>
      <c r="AT51" s="47">
        <f t="shared" ref="AT51" si="95">AR51-AS51</f>
        <v>0</v>
      </c>
      <c r="AU51" s="46">
        <f>+'44 92'!AU51+'DDS Fac. BOI'!AU51+DDS.Inspection!AU51</f>
        <v>0</v>
      </c>
      <c r="AV51" s="46">
        <f>+'44 92'!AV51+'DDS Fac. BOI'!AV51+DDS.Inspection!AV51</f>
        <v>0</v>
      </c>
      <c r="AW51" s="47">
        <f t="shared" ref="AW51" si="96">AU51-AV51</f>
        <v>0</v>
      </c>
      <c r="AX51" s="46">
        <f>+'44 92'!AX51+'DDS Fac. BOI'!AX51+DDS.Inspection!AX51</f>
        <v>0</v>
      </c>
      <c r="AY51" s="46">
        <f>+'44 92'!AY51+'DDS Fac. BOI'!AY51+DDS.Inspection!AY51</f>
        <v>0</v>
      </c>
      <c r="AZ51" s="50">
        <f t="shared" ref="AZ51" si="97">AX51-AY51</f>
        <v>0</v>
      </c>
      <c r="BA51" s="190">
        <f t="shared" ref="BA51" si="98">+AR51+AU51+AX51</f>
        <v>0</v>
      </c>
      <c r="BB51" s="200">
        <f t="shared" ref="BB51" si="99">+AS51+AV51+AY51</f>
        <v>0</v>
      </c>
      <c r="BC51" s="222">
        <f t="shared" ref="BC51" si="100">BA51-BB51</f>
        <v>0</v>
      </c>
      <c r="BD51" s="204">
        <f t="shared" ref="BD51" si="101">AF51+AI51+AL51+AR51+AU51+AX51</f>
        <v>0</v>
      </c>
      <c r="BE51" s="217">
        <f t="shared" ref="BE51" si="102">+AG51+AJ51+AM51+AS51+AV51+AY51</f>
        <v>0</v>
      </c>
      <c r="BF51" s="225">
        <f t="shared" ref="BF51" si="103">BD51-BE51</f>
        <v>0</v>
      </c>
      <c r="BG51" s="204">
        <f t="shared" ref="BG51" si="104">+AC51+BD51</f>
        <v>0</v>
      </c>
      <c r="BH51" s="133">
        <f t="shared" ref="BH51" si="105">+AD51+BE51</f>
        <v>0</v>
      </c>
      <c r="BI51" s="311">
        <f t="shared" ref="BI51" si="106">BG51-BH51</f>
        <v>0</v>
      </c>
      <c r="BJ51" s="289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+'44 92'!E52+'DDS Fac. BOI'!E52+DDS.Inspection!E52</f>
        <v>0</v>
      </c>
      <c r="F52" s="51">
        <f>+'44 92'!F52+'DDS Fac. BOI'!F52+DDS.Inspection!F52</f>
        <v>0</v>
      </c>
      <c r="G52" s="52">
        <f t="shared" si="36"/>
        <v>0</v>
      </c>
      <c r="H52" s="51">
        <f>+'44 92'!H52+'DDS Fac. BOI'!H52+DDS.Inspection!H52</f>
        <v>0</v>
      </c>
      <c r="I52" s="51">
        <f>+'44 92'!I52+'DDS Fac. BOI'!I52+DDS.Inspection!I52</f>
        <v>0</v>
      </c>
      <c r="J52" s="52">
        <f t="shared" si="37"/>
        <v>0</v>
      </c>
      <c r="K52" s="51">
        <f>+'44 92'!K52+'DDS Fac. BOI'!K52+DDS.Inspection!K52</f>
        <v>0</v>
      </c>
      <c r="L52" s="51">
        <f>+'44 92'!L52+'DDS Fac. BOI'!L52+DDS.Inspection!L52</f>
        <v>0</v>
      </c>
      <c r="M52" s="53">
        <f t="shared" si="38"/>
        <v>0</v>
      </c>
      <c r="N52" s="191">
        <f t="shared" si="47"/>
        <v>0</v>
      </c>
      <c r="O52" s="130">
        <f t="shared" si="48"/>
        <v>0</v>
      </c>
      <c r="P52" s="62">
        <f t="shared" si="49"/>
        <v>0</v>
      </c>
      <c r="Q52" s="298">
        <f>+'44 92'!Q52+'DDS Fac. BOI'!Q52+DDS.Inspection!Q52</f>
        <v>0</v>
      </c>
      <c r="R52" s="51">
        <f>+'44 92'!R52+'DDS Fac. BOI'!R52+DDS.Inspection!R52</f>
        <v>0</v>
      </c>
      <c r="S52" s="52">
        <f t="shared" si="41"/>
        <v>0</v>
      </c>
      <c r="T52" s="51">
        <f>+'44 92'!T52+'DDS Fac. BOI'!T52+DDS.Inspection!T52</f>
        <v>0</v>
      </c>
      <c r="U52" s="51">
        <f>+'44 92'!U52+'DDS Fac. BOI'!U52+DDS.Inspection!U52</f>
        <v>0</v>
      </c>
      <c r="V52" s="52">
        <f t="shared" si="42"/>
        <v>0</v>
      </c>
      <c r="W52" s="51">
        <f>+'44 92'!W52+'DDS Fac. BOI'!W52+DDS.Inspection!W52</f>
        <v>0</v>
      </c>
      <c r="X52" s="51">
        <f>+'44 92'!X52+'DDS Fac. BOI'!X52+DDS.Inspection!X52</f>
        <v>0</v>
      </c>
      <c r="Y52" s="53">
        <f t="shared" si="43"/>
        <v>0</v>
      </c>
      <c r="Z52" s="191">
        <f t="shared" si="50"/>
        <v>0</v>
      </c>
      <c r="AA52" s="201">
        <f t="shared" si="51"/>
        <v>0</v>
      </c>
      <c r="AB52" s="62">
        <f t="shared" si="52"/>
        <v>0</v>
      </c>
      <c r="AC52" s="315">
        <f t="shared" si="53"/>
        <v>0</v>
      </c>
      <c r="AD52" s="228">
        <f t="shared" si="54"/>
        <v>0</v>
      </c>
      <c r="AE52" s="227">
        <f t="shared" si="55"/>
        <v>0</v>
      </c>
      <c r="AF52" s="294">
        <f>+'44 92'!AF52+'DDS Fac. BOI'!AF52+DDS.Inspection!AF52</f>
        <v>0</v>
      </c>
      <c r="AG52" s="51">
        <f>+'44 92'!AG52+'DDS Fac. BOI'!AG52+DDS.Inspection!AG52</f>
        <v>0</v>
      </c>
      <c r="AH52" s="52">
        <f t="shared" si="56"/>
        <v>0</v>
      </c>
      <c r="AI52" s="51">
        <f>+'44 92'!AI52+'DDS Fac. BOI'!AI52+DDS.Inspection!AI52</f>
        <v>0</v>
      </c>
      <c r="AJ52" s="51">
        <f>+'44 92'!AJ52+'DDS Fac. BOI'!AJ52+DDS.Inspection!AJ52</f>
        <v>0</v>
      </c>
      <c r="AK52" s="52">
        <f t="shared" si="57"/>
        <v>0</v>
      </c>
      <c r="AL52" s="51">
        <f>+'44 92'!AL52+'DDS Fac. BOI'!AL52+DDS.Inspection!AL52</f>
        <v>0</v>
      </c>
      <c r="AM52" s="51">
        <f>+'44 92'!AM52+'DDS Fac. BOI'!AM52+DDS.Inspection!AM52</f>
        <v>0</v>
      </c>
      <c r="AN52" s="53">
        <f t="shared" si="58"/>
        <v>0</v>
      </c>
      <c r="AO52" s="191">
        <f t="shared" si="59"/>
        <v>0</v>
      </c>
      <c r="AP52" s="130">
        <f t="shared" si="60"/>
        <v>0</v>
      </c>
      <c r="AQ52" s="223">
        <f t="shared" si="61"/>
        <v>0</v>
      </c>
      <c r="AR52" s="294">
        <f>+'44 92'!AR52+'DDS Fac. BOI'!AR52+DDS.Inspection!AR52</f>
        <v>0</v>
      </c>
      <c r="AS52" s="51">
        <f>+'44 92'!AS52+'DDS Fac. BOI'!AS52+DDS.Inspection!AS52</f>
        <v>0</v>
      </c>
      <c r="AT52" s="52">
        <f t="shared" si="62"/>
        <v>0</v>
      </c>
      <c r="AU52" s="51">
        <f>+'44 92'!AU52+'DDS Fac. BOI'!AU52+DDS.Inspection!AU52</f>
        <v>0</v>
      </c>
      <c r="AV52" s="51">
        <f>+'44 92'!AV52+'DDS Fac. BOI'!AV52+DDS.Inspection!AV52</f>
        <v>0</v>
      </c>
      <c r="AW52" s="52">
        <f t="shared" si="63"/>
        <v>0</v>
      </c>
      <c r="AX52" s="51">
        <f>+'44 92'!AX52+'DDS Fac. BOI'!AX52+DDS.Inspection!AX52</f>
        <v>0</v>
      </c>
      <c r="AY52" s="51">
        <f>+'44 92'!AY52+'DDS Fac. BOI'!AY52+DDS.Inspection!AY52</f>
        <v>0</v>
      </c>
      <c r="AZ52" s="54">
        <f t="shared" si="64"/>
        <v>0</v>
      </c>
      <c r="BA52" s="191">
        <f t="shared" si="65"/>
        <v>0</v>
      </c>
      <c r="BB52" s="201">
        <f t="shared" si="66"/>
        <v>0</v>
      </c>
      <c r="BC52" s="223">
        <f t="shared" si="67"/>
        <v>0</v>
      </c>
      <c r="BD52" s="315">
        <f t="shared" si="68"/>
        <v>0</v>
      </c>
      <c r="BE52" s="316">
        <f t="shared" si="69"/>
        <v>0</v>
      </c>
      <c r="BF52" s="227">
        <f t="shared" si="70"/>
        <v>0</v>
      </c>
      <c r="BG52" s="315">
        <f t="shared" si="71"/>
        <v>0</v>
      </c>
      <c r="BH52" s="228">
        <f t="shared" si="72"/>
        <v>0</v>
      </c>
      <c r="BI52" s="317">
        <f t="shared" si="73"/>
        <v>0</v>
      </c>
      <c r="BJ52" s="289"/>
    </row>
    <row r="53" spans="1:62" s="44" customFormat="1" ht="35.1" customHeight="1" thickBot="1">
      <c r="A53" s="389" t="s">
        <v>97</v>
      </c>
      <c r="B53" s="390"/>
      <c r="C53" s="391"/>
      <c r="D53" s="39"/>
      <c r="E53" s="40">
        <f t="shared" ref="E53:AJ53" si="107">SUM(E7:E52)</f>
        <v>17265505.306339771</v>
      </c>
      <c r="F53" s="40">
        <f t="shared" si="107"/>
        <v>16681187.269999998</v>
      </c>
      <c r="G53" s="41">
        <f t="shared" si="107"/>
        <v>584318.03633977112</v>
      </c>
      <c r="H53" s="40">
        <f t="shared" si="107"/>
        <v>21112128.774031598</v>
      </c>
      <c r="I53" s="40">
        <f t="shared" si="107"/>
        <v>19957672.470000003</v>
      </c>
      <c r="J53" s="42">
        <f t="shared" si="107"/>
        <v>1154456.3040315998</v>
      </c>
      <c r="K53" s="40">
        <f t="shared" si="107"/>
        <v>21499970.942711879</v>
      </c>
      <c r="L53" s="40">
        <f t="shared" si="107"/>
        <v>19436601.23</v>
      </c>
      <c r="M53" s="43">
        <f t="shared" si="107"/>
        <v>2063369.7127118786</v>
      </c>
      <c r="N53" s="192">
        <f t="shared" si="107"/>
        <v>59877605.023083255</v>
      </c>
      <c r="O53" s="131">
        <f t="shared" si="107"/>
        <v>56075460.969999999</v>
      </c>
      <c r="P53" s="64">
        <f t="shared" si="107"/>
        <v>3802144.0530832503</v>
      </c>
      <c r="Q53" s="299">
        <f t="shared" si="107"/>
        <v>20057711.121324819</v>
      </c>
      <c r="R53" s="40">
        <f t="shared" si="107"/>
        <v>18243682.66</v>
      </c>
      <c r="S53" s="41">
        <f t="shared" si="107"/>
        <v>1814028.4613248205</v>
      </c>
      <c r="T53" s="40">
        <f t="shared" si="107"/>
        <v>19778806.287624024</v>
      </c>
      <c r="U53" s="40">
        <f t="shared" si="107"/>
        <v>0</v>
      </c>
      <c r="V53" s="42">
        <f t="shared" si="107"/>
        <v>19778806.287624024</v>
      </c>
      <c r="W53" s="40">
        <f t="shared" si="107"/>
        <v>16625739.740948537</v>
      </c>
      <c r="X53" s="40">
        <f t="shared" si="107"/>
        <v>0</v>
      </c>
      <c r="Y53" s="43">
        <f t="shared" si="107"/>
        <v>16625739.740948537</v>
      </c>
      <c r="Z53" s="192">
        <f t="shared" si="107"/>
        <v>56462257.149897374</v>
      </c>
      <c r="AA53" s="202">
        <f t="shared" si="107"/>
        <v>18243682.66</v>
      </c>
      <c r="AB53" s="64">
        <f t="shared" si="107"/>
        <v>38218574.489897378</v>
      </c>
      <c r="AC53" s="205">
        <f t="shared" si="107"/>
        <v>116339862.17298064</v>
      </c>
      <c r="AD53" s="134">
        <f t="shared" si="107"/>
        <v>74319143.62999998</v>
      </c>
      <c r="AE53" s="226">
        <f t="shared" si="107"/>
        <v>42020718.542980626</v>
      </c>
      <c r="AF53" s="270">
        <f t="shared" si="107"/>
        <v>20816274.204318684</v>
      </c>
      <c r="AG53" s="40">
        <f t="shared" si="107"/>
        <v>0</v>
      </c>
      <c r="AH53" s="41">
        <f t="shared" si="107"/>
        <v>20816274.204318684</v>
      </c>
      <c r="AI53" s="40">
        <f t="shared" si="107"/>
        <v>17834189.401748288</v>
      </c>
      <c r="AJ53" s="40">
        <f t="shared" si="107"/>
        <v>0</v>
      </c>
      <c r="AK53" s="42">
        <f t="shared" ref="AK53:BI53" si="108">SUM(AK7:AK52)</f>
        <v>17834189.401748288</v>
      </c>
      <c r="AL53" s="40">
        <f t="shared" si="108"/>
        <v>17758795.709420916</v>
      </c>
      <c r="AM53" s="40">
        <f t="shared" si="108"/>
        <v>0</v>
      </c>
      <c r="AN53" s="43">
        <f t="shared" si="108"/>
        <v>17758795.709420916</v>
      </c>
      <c r="AO53" s="192">
        <f t="shared" si="108"/>
        <v>56409259.315487884</v>
      </c>
      <c r="AP53" s="131">
        <f t="shared" si="108"/>
        <v>0</v>
      </c>
      <c r="AQ53" s="224">
        <f t="shared" si="108"/>
        <v>56409259.315487884</v>
      </c>
      <c r="AR53" s="270">
        <f t="shared" si="108"/>
        <v>19348578.488237772</v>
      </c>
      <c r="AS53" s="215">
        <f t="shared" si="108"/>
        <v>0</v>
      </c>
      <c r="AT53" s="42">
        <f t="shared" si="108"/>
        <v>19348578.488237772</v>
      </c>
      <c r="AU53" s="40">
        <f t="shared" si="108"/>
        <v>18522966.228237774</v>
      </c>
      <c r="AV53" s="215">
        <f t="shared" si="108"/>
        <v>0</v>
      </c>
      <c r="AW53" s="42">
        <f t="shared" si="108"/>
        <v>18522966.228237774</v>
      </c>
      <c r="AX53" s="40">
        <f t="shared" si="108"/>
        <v>18922219.068397779</v>
      </c>
      <c r="AY53" s="215">
        <f t="shared" si="108"/>
        <v>0</v>
      </c>
      <c r="AZ53" s="41">
        <f t="shared" si="108"/>
        <v>18922219.068397779</v>
      </c>
      <c r="BA53" s="192">
        <f t="shared" si="108"/>
        <v>56793763.784873329</v>
      </c>
      <c r="BB53" s="202">
        <f t="shared" si="108"/>
        <v>0</v>
      </c>
      <c r="BC53" s="224">
        <f t="shared" si="108"/>
        <v>56793763.784873329</v>
      </c>
      <c r="BD53" s="205">
        <f t="shared" si="108"/>
        <v>113203023.1003612</v>
      </c>
      <c r="BE53" s="218">
        <f t="shared" si="108"/>
        <v>0</v>
      </c>
      <c r="BF53" s="226">
        <f t="shared" si="108"/>
        <v>113203023.1003612</v>
      </c>
      <c r="BG53" s="205">
        <f t="shared" si="108"/>
        <v>229542885.2733418</v>
      </c>
      <c r="BH53" s="134">
        <f t="shared" si="108"/>
        <v>74319143.62999998</v>
      </c>
      <c r="BI53" s="226">
        <f t="shared" si="108"/>
        <v>155223741.64334184</v>
      </c>
      <c r="BJ53" s="289"/>
    </row>
    <row r="54" spans="1:62" ht="33" customHeight="1">
      <c r="F54" s="70">
        <f>+'44 92'!F54</f>
        <v>292427.73</v>
      </c>
      <c r="G54" s="70"/>
      <c r="H54" s="70"/>
      <c r="I54" s="70">
        <f>+'44 92'!I54</f>
        <v>227054.27</v>
      </c>
      <c r="J54" s="70"/>
      <c r="K54" s="70"/>
      <c r="L54" s="70">
        <f>+'44 92'!L54</f>
        <v>313263.71000000002</v>
      </c>
      <c r="M54" s="70"/>
      <c r="N54" s="70"/>
      <c r="O54" s="70"/>
      <c r="R54" s="70">
        <f>+'44 92'!R54</f>
        <v>240067.33</v>
      </c>
      <c r="U54" s="70">
        <f>+'44 92'!U54</f>
        <v>563056.94999999995</v>
      </c>
      <c r="X54" s="70">
        <f>+'44 92'!X54</f>
        <v>255664.16</v>
      </c>
      <c r="AG54" s="286">
        <f>+'44 92'!AG54</f>
        <v>344387.71</v>
      </c>
      <c r="AJ54" s="286">
        <f>+'44 92'!AJ54</f>
        <v>0</v>
      </c>
      <c r="AM54" s="286">
        <f>+'44 92'!AM54</f>
        <v>0</v>
      </c>
      <c r="AS54" s="286">
        <f>+'44 92'!AS54</f>
        <v>0</v>
      </c>
      <c r="AV54" s="286"/>
      <c r="AY54" s="286"/>
    </row>
    <row r="55" spans="1:62" ht="33" customHeight="1" thickBot="1">
      <c r="F55" s="85">
        <f>+F53+F54</f>
        <v>16973614.999999996</v>
      </c>
      <c r="G55" s="70"/>
      <c r="H55" s="70"/>
      <c r="I55" s="85">
        <f>+I53+I54</f>
        <v>20184726.740000002</v>
      </c>
      <c r="J55" s="70"/>
      <c r="K55" s="70"/>
      <c r="L55" s="85">
        <f>+L53+L54</f>
        <v>19749864.940000001</v>
      </c>
      <c r="M55" s="70"/>
      <c r="N55" s="70"/>
      <c r="O55" s="85"/>
      <c r="R55" s="85">
        <f>+R53+R54</f>
        <v>18483749.989999998</v>
      </c>
      <c r="U55" s="85">
        <f>+U53+U54</f>
        <v>563056.94999999995</v>
      </c>
      <c r="X55" s="85">
        <f>+X53+X54</f>
        <v>255664.16</v>
      </c>
      <c r="AG55" s="85">
        <f>+AG53+AG54</f>
        <v>344387.71</v>
      </c>
      <c r="AJ55" s="85">
        <f>+AJ53+AJ54</f>
        <v>0</v>
      </c>
      <c r="AM55" s="85">
        <f>+AM53+AM54</f>
        <v>0</v>
      </c>
      <c r="AS55" s="85">
        <f>+AS53+AS54</f>
        <v>0</v>
      </c>
      <c r="AV55" s="85">
        <f>+AV53+AV54</f>
        <v>0</v>
      </c>
      <c r="AY55" s="85">
        <f>+AY53+AY54</f>
        <v>0</v>
      </c>
    </row>
    <row r="56" spans="1:62" ht="33" customHeight="1" thickTop="1">
      <c r="F56" s="286">
        <f>49377727.18-31993954.63</f>
        <v>17383772.550000001</v>
      </c>
      <c r="I56" s="286">
        <f>44720463.77-25786476.67</f>
        <v>18933987.100000001</v>
      </c>
      <c r="L56" s="286">
        <f>50701571.25-25356864.34</f>
        <v>25344706.91</v>
      </c>
      <c r="R56" s="286">
        <f>57012079.2-34835777.39</f>
        <v>22176301.810000002</v>
      </c>
      <c r="U56" s="70">
        <f>52680757.87-31160333.16</f>
        <v>21520424.709999997</v>
      </c>
      <c r="X56" s="286">
        <f>50157751.55-31134495.8</f>
        <v>19023255.749999996</v>
      </c>
      <c r="AG56" s="286">
        <f>59981697.39-36682073.76</f>
        <v>23299623.630000003</v>
      </c>
      <c r="AJ56" s="286">
        <f>61995763.11-40310922.22</f>
        <v>21684840.890000001</v>
      </c>
      <c r="AM56" s="286">
        <f>48169829.71-29817271.18</f>
        <v>18352558.530000001</v>
      </c>
      <c r="AS56" s="286">
        <f>64734119.54-40972159.1</f>
        <v>23761960.439999998</v>
      </c>
      <c r="AV56" s="286"/>
      <c r="AY56" s="286"/>
    </row>
    <row r="57" spans="1:62" ht="33" customHeight="1">
      <c r="F57" s="319">
        <f>+F55-F56</f>
        <v>-410157.55000000447</v>
      </c>
      <c r="I57" s="286">
        <f>+I55-I56</f>
        <v>1250739.6400000006</v>
      </c>
      <c r="L57" s="70">
        <f>+L55-L56</f>
        <v>-5594841.9699999988</v>
      </c>
      <c r="R57" s="70">
        <f>+R55-R56</f>
        <v>-3692551.820000004</v>
      </c>
      <c r="U57" s="337">
        <f>+U55-U56</f>
        <v>-20957367.759999998</v>
      </c>
      <c r="X57" s="70">
        <f>+X55-X56</f>
        <v>-18767591.589999996</v>
      </c>
      <c r="AG57" s="309">
        <f>+AG55-AG56</f>
        <v>-22955235.920000002</v>
      </c>
      <c r="AJ57" s="310">
        <f>+AJ55-AJ56</f>
        <v>-21684840.890000001</v>
      </c>
      <c r="AM57" s="309">
        <f>+AM55-AM56</f>
        <v>-18352558.530000001</v>
      </c>
      <c r="AS57" s="309">
        <f>+AS55-AS56</f>
        <v>-23761960.439999998</v>
      </c>
      <c r="AV57" s="309">
        <f>+AV55-AV56</f>
        <v>0</v>
      </c>
    </row>
    <row r="58" spans="1:62">
      <c r="U58" s="305"/>
    </row>
    <row r="59" spans="1:62"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</row>
  </sheetData>
  <protectedRanges>
    <protectedRange sqref="BJ1:BS65537" name="ช่วง1"/>
  </protectedRanges>
  <mergeCells count="22">
    <mergeCell ref="E4:M4"/>
    <mergeCell ref="Q4:Y4"/>
    <mergeCell ref="N5:P5"/>
    <mergeCell ref="N4:P4"/>
    <mergeCell ref="A53:C53"/>
    <mergeCell ref="E5:G5"/>
    <mergeCell ref="H5:J5"/>
    <mergeCell ref="K5:M5"/>
    <mergeCell ref="AF4:AN4"/>
    <mergeCell ref="Z5:AB5"/>
    <mergeCell ref="AI5:AK5"/>
    <mergeCell ref="AF5:AH5"/>
    <mergeCell ref="AL5:AN5"/>
    <mergeCell ref="Z4:AB4"/>
    <mergeCell ref="AC5:AE5"/>
    <mergeCell ref="AC4:AE4"/>
    <mergeCell ref="AO5:AQ5"/>
    <mergeCell ref="AO4:AQ4"/>
    <mergeCell ref="AR5:AT5"/>
    <mergeCell ref="AU5:AW5"/>
    <mergeCell ref="AX5:AZ5"/>
    <mergeCell ref="AR4:AZ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BM57"/>
  <sheetViews>
    <sheetView showGridLines="0" zoomScale="70" zoomScaleNormal="70" workbookViewId="0">
      <pane xSplit="4" ySplit="6" topLeftCell="P49" activePane="bottomRight" state="frozen"/>
      <selection activeCell="I53" sqref="I53"/>
      <selection pane="topRight" activeCell="I53" sqref="I53"/>
      <selection pane="bottomLeft" activeCell="I53" sqref="I53"/>
      <selection pane="bottomRight" activeCell="R50" sqref="R5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10.28515625" style="30" customWidth="1"/>
    <col min="63" max="63" width="21" style="233" hidden="1" customWidth="1"/>
    <col min="64" max="64" width="14.85546875" style="30" customWidth="1"/>
    <col min="65" max="65" width="10.28515625" style="30" customWidth="1"/>
    <col min="66" max="16384" width="9.140625" style="30"/>
  </cols>
  <sheetData>
    <row r="1" spans="1:64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4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4" s="68" customFormat="1" ht="39.950000000000003" customHeight="1" thickBot="1">
      <c r="A3" s="32" t="s">
        <v>210</v>
      </c>
      <c r="B3" s="66"/>
      <c r="N3" s="30"/>
      <c r="O3" s="30"/>
      <c r="P3" s="30"/>
      <c r="Z3" s="30"/>
      <c r="AA3" s="30"/>
      <c r="AB3" s="30"/>
      <c r="AF3" s="86"/>
      <c r="AO3" s="30"/>
      <c r="AP3" s="30"/>
      <c r="AQ3" s="30"/>
      <c r="BA3" s="44"/>
      <c r="BB3" s="30"/>
      <c r="BC3" s="30"/>
      <c r="BK3" s="230"/>
    </row>
    <row r="4" spans="1:64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4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4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4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Off.'!$D8</f>
        <v>10400</v>
      </c>
      <c r="F7" s="46">
        <v>10400</v>
      </c>
      <c r="G7" s="47">
        <f t="shared" ref="G7:G52" si="13">+E7-F7</f>
        <v>0</v>
      </c>
      <c r="H7" s="46">
        <f>'[2]DDS Off.'!$E8</f>
        <v>10400</v>
      </c>
      <c r="I7" s="46">
        <v>10400</v>
      </c>
      <c r="J7" s="47">
        <f t="shared" ref="J7:J52" si="14">+H7-I7</f>
        <v>0</v>
      </c>
      <c r="K7" s="46">
        <f>'[2]DDS Off.'!$F8</f>
        <v>10400</v>
      </c>
      <c r="L7" s="46">
        <v>10400</v>
      </c>
      <c r="M7" s="48">
        <f t="shared" ref="M7:M52" si="15">+K7-L7</f>
        <v>0</v>
      </c>
      <c r="N7" s="190">
        <f>+E7+H7+K7</f>
        <v>31200</v>
      </c>
      <c r="O7" s="129">
        <f>+F7+I7+L7</f>
        <v>31200</v>
      </c>
      <c r="P7" s="61">
        <f t="shared" ref="P7:P52" si="16">+N7-O7</f>
        <v>0</v>
      </c>
      <c r="Q7" s="46">
        <f>'[2]DDS Off.'!$H8</f>
        <v>10400</v>
      </c>
      <c r="R7" s="46">
        <v>10400</v>
      </c>
      <c r="S7" s="47">
        <f t="shared" ref="S7:S52" si="17">+Q7-R7</f>
        <v>0</v>
      </c>
      <c r="T7" s="46">
        <f>'[2]DDS Off.'!$I8</f>
        <v>10400</v>
      </c>
      <c r="U7" s="46"/>
      <c r="V7" s="47">
        <f t="shared" ref="V7:V52" si="18">+T7-U7</f>
        <v>10400</v>
      </c>
      <c r="W7" s="46">
        <f>'[2]DDS Off.'!$J8</f>
        <v>10400</v>
      </c>
      <c r="X7" s="46"/>
      <c r="Y7" s="48">
        <f t="shared" ref="Y7:Y52" si="19">+W7-X7</f>
        <v>10400</v>
      </c>
      <c r="Z7" s="190">
        <f>+Q7+T7+W7</f>
        <v>31200</v>
      </c>
      <c r="AA7" s="200">
        <f>+R7+U7+X7</f>
        <v>10400</v>
      </c>
      <c r="AB7" s="61">
        <f t="shared" ref="AB7:AB52" si="20">+Z7-AA7</f>
        <v>20800</v>
      </c>
      <c r="AC7" s="204">
        <f>+E7+H7+K7+Q7+T7+W7</f>
        <v>62400</v>
      </c>
      <c r="AD7" s="133">
        <f>+F7+I7+L7+R7+U7+X7</f>
        <v>41600</v>
      </c>
      <c r="AE7" s="311">
        <f t="shared" ref="AE7:AE52" si="21">+AC7-AD7</f>
        <v>20800</v>
      </c>
      <c r="AF7" s="297">
        <f>'[2]DDS Off.'!$L8</f>
        <v>10400</v>
      </c>
      <c r="AG7" s="46"/>
      <c r="AH7" s="50">
        <f t="shared" ref="AH7:AH52" si="22">AF7-AG7</f>
        <v>10400</v>
      </c>
      <c r="AI7" s="46">
        <f>'[2]DDS Off.'!$M8</f>
        <v>10400</v>
      </c>
      <c r="AJ7" s="46"/>
      <c r="AK7" s="50">
        <f t="shared" ref="AK7:AK52" si="23">AI7-AJ7</f>
        <v>10400</v>
      </c>
      <c r="AL7" s="46">
        <f>'[2]DDS Off.'!$N8</f>
        <v>10400</v>
      </c>
      <c r="AM7" s="46"/>
      <c r="AN7" s="48">
        <f t="shared" ref="AN7:AN52" si="24">AL7-AM7</f>
        <v>10400</v>
      </c>
      <c r="AO7" s="190">
        <f t="shared" ref="AO7:AP49" si="25">+AF7+AI7+AL7</f>
        <v>31200</v>
      </c>
      <c r="AP7" s="129">
        <f t="shared" si="25"/>
        <v>0</v>
      </c>
      <c r="AQ7" s="61">
        <f t="shared" ref="AQ7:AQ52" si="26">AO7-AP7</f>
        <v>31200</v>
      </c>
      <c r="AR7" s="46">
        <f>'[2]DDS Off.'!$P8</f>
        <v>10400</v>
      </c>
      <c r="AS7" s="46"/>
      <c r="AT7" s="47">
        <f t="shared" ref="AT7:AT52" si="27">AR7-AS7</f>
        <v>10400</v>
      </c>
      <c r="AU7" s="46">
        <f>'[2]DDS Off.'!$Q8</f>
        <v>10400</v>
      </c>
      <c r="AV7" s="46"/>
      <c r="AW7" s="47">
        <f t="shared" ref="AW7:AW52" si="28">AU7-AV7</f>
        <v>10400</v>
      </c>
      <c r="AX7" s="46">
        <f>'[2]DDS Off.'!$R8</f>
        <v>10400</v>
      </c>
      <c r="AY7" s="46"/>
      <c r="AZ7" s="50">
        <f t="shared" ref="AZ7:AZ52" si="29">AX7-AY7</f>
        <v>10400</v>
      </c>
      <c r="BA7" s="190">
        <f t="shared" ref="BA7:BA49" si="30">+AR7+AU7+AX7</f>
        <v>31200</v>
      </c>
      <c r="BB7" s="200">
        <f t="shared" ref="BB7:BB49" si="31">+AS7+AV7+AY7</f>
        <v>0</v>
      </c>
      <c r="BC7" s="222">
        <f t="shared" ref="BC7:BC49" si="32">BA7-BB7</f>
        <v>31200</v>
      </c>
      <c r="BD7" s="204">
        <f t="shared" ref="BD7:BD49" si="33">AF7+AI7+AL7+AR7+AU7+AX7</f>
        <v>62400</v>
      </c>
      <c r="BE7" s="217">
        <f t="shared" ref="BE7:BE49" si="34">+AG7+AJ7+AM7+AS7+AV7+AY7</f>
        <v>0</v>
      </c>
      <c r="BF7" s="225">
        <f t="shared" ref="BF7:BF49" si="35">BD7-BE7</f>
        <v>62400</v>
      </c>
      <c r="BG7" s="204">
        <f t="shared" ref="BG7:BG49" si="36">+AC7+BD7</f>
        <v>124800</v>
      </c>
      <c r="BH7" s="133">
        <f t="shared" ref="BH7:BH49" si="37">+AD7+BE7</f>
        <v>41600</v>
      </c>
      <c r="BI7" s="225">
        <f t="shared" ref="BI7:BI49" si="38">BG7-BH7</f>
        <v>83200</v>
      </c>
      <c r="BJ7" s="290"/>
      <c r="BK7" s="45">
        <f>VLOOKUP($B7,Test!$A$69:$I$122,8,0)</f>
        <v>10480</v>
      </c>
      <c r="BL7" s="173"/>
    </row>
    <row r="8" spans="1:64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'[2]DDS Off.'!$D9</f>
        <v>379050</v>
      </c>
      <c r="F8" s="46">
        <v>271584.40999999997</v>
      </c>
      <c r="G8" s="47">
        <f t="shared" si="13"/>
        <v>107465.59000000003</v>
      </c>
      <c r="H8" s="46">
        <f>'[2]DDS Off.'!$E9</f>
        <v>381900</v>
      </c>
      <c r="I8" s="46">
        <v>551442.05000000005</v>
      </c>
      <c r="J8" s="47">
        <f t="shared" si="14"/>
        <v>-169542.05000000005</v>
      </c>
      <c r="K8" s="46">
        <f>'[2]DDS Off.'!$F9</f>
        <v>381900</v>
      </c>
      <c r="L8" s="46">
        <v>323850.87</v>
      </c>
      <c r="M8" s="48">
        <f t="shared" si="15"/>
        <v>58049.130000000005</v>
      </c>
      <c r="N8" s="190">
        <f t="shared" ref="N8:O49" si="39">+E8+H8+K8</f>
        <v>1142850</v>
      </c>
      <c r="O8" s="129">
        <f t="shared" si="39"/>
        <v>1146877.33</v>
      </c>
      <c r="P8" s="61">
        <f t="shared" si="16"/>
        <v>-4027.3300000000745</v>
      </c>
      <c r="Q8" s="46">
        <f>'[2]DDS Off.'!$H9</f>
        <v>381900</v>
      </c>
      <c r="R8" s="46">
        <v>283470.2</v>
      </c>
      <c r="S8" s="47">
        <f t="shared" si="17"/>
        <v>98429.799999999988</v>
      </c>
      <c r="T8" s="46">
        <f>'[2]DDS Off.'!$I9</f>
        <v>381900</v>
      </c>
      <c r="U8" s="46"/>
      <c r="V8" s="47">
        <f t="shared" si="18"/>
        <v>381900</v>
      </c>
      <c r="W8" s="46">
        <f>'[2]DDS Off.'!$J9</f>
        <v>381900</v>
      </c>
      <c r="X8" s="46"/>
      <c r="Y8" s="48">
        <f t="shared" si="19"/>
        <v>381900</v>
      </c>
      <c r="Z8" s="190">
        <f t="shared" ref="Z8:AA49" si="40">+Q8+T8+W8</f>
        <v>1145700</v>
      </c>
      <c r="AA8" s="200">
        <f t="shared" si="40"/>
        <v>283470.2</v>
      </c>
      <c r="AB8" s="61">
        <f t="shared" si="20"/>
        <v>862229.8</v>
      </c>
      <c r="AC8" s="204">
        <f t="shared" ref="AC8:AD49" si="41">+E8+H8+K8+Q8+T8+W8</f>
        <v>2288550</v>
      </c>
      <c r="AD8" s="133">
        <f t="shared" si="41"/>
        <v>1430347.53</v>
      </c>
      <c r="AE8" s="311">
        <f t="shared" si="21"/>
        <v>858202.47</v>
      </c>
      <c r="AF8" s="297">
        <f>'[2]DDS Off.'!$L9</f>
        <v>381900</v>
      </c>
      <c r="AG8" s="46"/>
      <c r="AH8" s="50">
        <f t="shared" si="22"/>
        <v>381900</v>
      </c>
      <c r="AI8" s="46">
        <f>'[2]DDS Off.'!$M9</f>
        <v>384750</v>
      </c>
      <c r="AJ8" s="46"/>
      <c r="AK8" s="50">
        <f t="shared" si="23"/>
        <v>384750</v>
      </c>
      <c r="AL8" s="46">
        <f>'[2]DDS Off.'!$N9</f>
        <v>384750</v>
      </c>
      <c r="AM8" s="46"/>
      <c r="AN8" s="48">
        <f t="shared" si="24"/>
        <v>384750</v>
      </c>
      <c r="AO8" s="190">
        <f t="shared" si="25"/>
        <v>1151400</v>
      </c>
      <c r="AP8" s="129">
        <f t="shared" si="25"/>
        <v>0</v>
      </c>
      <c r="AQ8" s="61">
        <f t="shared" si="26"/>
        <v>1151400</v>
      </c>
      <c r="AR8" s="46">
        <f>'[2]DDS Off.'!$P9</f>
        <v>384750</v>
      </c>
      <c r="AS8" s="46"/>
      <c r="AT8" s="47">
        <f t="shared" si="27"/>
        <v>384750</v>
      </c>
      <c r="AU8" s="46">
        <f>'[2]DDS Off.'!$Q9</f>
        <v>384750</v>
      </c>
      <c r="AV8" s="46"/>
      <c r="AW8" s="47">
        <f t="shared" si="28"/>
        <v>384750</v>
      </c>
      <c r="AX8" s="46">
        <f>'[2]DDS Off.'!$R9</f>
        <v>384750</v>
      </c>
      <c r="AY8" s="46"/>
      <c r="AZ8" s="50">
        <f t="shared" si="29"/>
        <v>384750</v>
      </c>
      <c r="BA8" s="190">
        <f t="shared" si="30"/>
        <v>1154250</v>
      </c>
      <c r="BB8" s="200">
        <f t="shared" si="31"/>
        <v>0</v>
      </c>
      <c r="BC8" s="222">
        <f t="shared" si="32"/>
        <v>1154250</v>
      </c>
      <c r="BD8" s="204">
        <f t="shared" si="33"/>
        <v>2305650</v>
      </c>
      <c r="BE8" s="217">
        <f t="shared" si="34"/>
        <v>0</v>
      </c>
      <c r="BF8" s="225">
        <f t="shared" si="35"/>
        <v>2305650</v>
      </c>
      <c r="BG8" s="204">
        <f t="shared" si="36"/>
        <v>4594200</v>
      </c>
      <c r="BH8" s="133">
        <f t="shared" si="37"/>
        <v>1430347.53</v>
      </c>
      <c r="BI8" s="225">
        <f t="shared" si="38"/>
        <v>3163852.4699999997</v>
      </c>
      <c r="BJ8" s="290"/>
      <c r="BK8" s="45">
        <f>VLOOKUP($B8,Test!$A$69:$I$122,8,0)</f>
        <v>468260.33</v>
      </c>
      <c r="BL8" s="173"/>
    </row>
    <row r="9" spans="1:64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'[2]DDS Off.'!$D10</f>
        <v>339200</v>
      </c>
      <c r="F9" s="46">
        <v>280170</v>
      </c>
      <c r="G9" s="47">
        <f t="shared" si="13"/>
        <v>59030</v>
      </c>
      <c r="H9" s="46">
        <f>'[2]DDS Off.'!$E10</f>
        <v>0</v>
      </c>
      <c r="I9" s="46">
        <v>640</v>
      </c>
      <c r="J9" s="47">
        <f t="shared" si="14"/>
        <v>-640</v>
      </c>
      <c r="K9" s="46">
        <f>'[2]DDS Off.'!$F10</f>
        <v>0</v>
      </c>
      <c r="L9" s="46">
        <v>1200</v>
      </c>
      <c r="M9" s="48">
        <f t="shared" si="15"/>
        <v>-1200</v>
      </c>
      <c r="N9" s="190">
        <f t="shared" si="39"/>
        <v>339200</v>
      </c>
      <c r="O9" s="129">
        <f t="shared" si="39"/>
        <v>282010</v>
      </c>
      <c r="P9" s="61">
        <f t="shared" si="16"/>
        <v>57190</v>
      </c>
      <c r="Q9" s="46">
        <f>'[2]DDS Off.'!$H10</f>
        <v>0</v>
      </c>
      <c r="R9" s="46">
        <v>3890</v>
      </c>
      <c r="S9" s="47">
        <f t="shared" si="17"/>
        <v>-3890</v>
      </c>
      <c r="T9" s="46">
        <f>'[2]DDS Off.'!$I10</f>
        <v>0</v>
      </c>
      <c r="U9" s="46"/>
      <c r="V9" s="47">
        <f t="shared" si="18"/>
        <v>0</v>
      </c>
      <c r="W9" s="46">
        <f>'[2]DDS Off.'!$J10</f>
        <v>0</v>
      </c>
      <c r="X9" s="46"/>
      <c r="Y9" s="48">
        <f t="shared" si="19"/>
        <v>0</v>
      </c>
      <c r="Z9" s="190">
        <f t="shared" si="40"/>
        <v>0</v>
      </c>
      <c r="AA9" s="200">
        <f t="shared" si="40"/>
        <v>3890</v>
      </c>
      <c r="AB9" s="61">
        <f t="shared" si="20"/>
        <v>-3890</v>
      </c>
      <c r="AC9" s="204">
        <f t="shared" si="41"/>
        <v>339200</v>
      </c>
      <c r="AD9" s="133">
        <f t="shared" si="41"/>
        <v>285900</v>
      </c>
      <c r="AE9" s="311">
        <f t="shared" si="21"/>
        <v>53300</v>
      </c>
      <c r="AF9" s="297">
        <f>'[2]DDS Off.'!$L10</f>
        <v>0</v>
      </c>
      <c r="AG9" s="46"/>
      <c r="AH9" s="50">
        <f t="shared" si="22"/>
        <v>0</v>
      </c>
      <c r="AI9" s="46">
        <f>'[2]DDS Off.'!$M10</f>
        <v>0</v>
      </c>
      <c r="AJ9" s="46"/>
      <c r="AK9" s="50">
        <f t="shared" si="23"/>
        <v>0</v>
      </c>
      <c r="AL9" s="46">
        <f>'[2]DDS Off.'!$N10</f>
        <v>0</v>
      </c>
      <c r="AM9" s="46"/>
      <c r="AN9" s="48">
        <f t="shared" si="24"/>
        <v>0</v>
      </c>
      <c r="AO9" s="190">
        <f t="shared" si="25"/>
        <v>0</v>
      </c>
      <c r="AP9" s="129">
        <f t="shared" si="25"/>
        <v>0</v>
      </c>
      <c r="AQ9" s="61">
        <f t="shared" si="26"/>
        <v>0</v>
      </c>
      <c r="AR9" s="46">
        <f>'[2]DDS Off.'!$P10</f>
        <v>0</v>
      </c>
      <c r="AS9" s="46"/>
      <c r="AT9" s="47">
        <f t="shared" si="27"/>
        <v>0</v>
      </c>
      <c r="AU9" s="46">
        <f>'[2]DDS Off.'!$Q10</f>
        <v>0</v>
      </c>
      <c r="AV9" s="46"/>
      <c r="AW9" s="47">
        <f t="shared" si="28"/>
        <v>0</v>
      </c>
      <c r="AX9" s="46">
        <f>'[2]DDS Off.'!$R10</f>
        <v>0</v>
      </c>
      <c r="AY9" s="46"/>
      <c r="AZ9" s="50">
        <f t="shared" si="29"/>
        <v>0</v>
      </c>
      <c r="BA9" s="190">
        <f t="shared" si="30"/>
        <v>0</v>
      </c>
      <c r="BB9" s="200">
        <f t="shared" si="31"/>
        <v>0</v>
      </c>
      <c r="BC9" s="222">
        <f t="shared" si="32"/>
        <v>0</v>
      </c>
      <c r="BD9" s="204">
        <f t="shared" si="33"/>
        <v>0</v>
      </c>
      <c r="BE9" s="217">
        <f t="shared" si="34"/>
        <v>0</v>
      </c>
      <c r="BF9" s="225">
        <f t="shared" si="35"/>
        <v>0</v>
      </c>
      <c r="BG9" s="204">
        <f t="shared" si="36"/>
        <v>339200</v>
      </c>
      <c r="BH9" s="133">
        <f t="shared" si="37"/>
        <v>285900</v>
      </c>
      <c r="BI9" s="225">
        <f t="shared" si="38"/>
        <v>53300</v>
      </c>
      <c r="BJ9" s="290"/>
      <c r="BK9" s="45">
        <f>VLOOKUP($B9,Test!$A$69:$I$122,8,0)</f>
        <v>0</v>
      </c>
    </row>
    <row r="10" spans="1:64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Off.'!$D11</f>
        <v>57160</v>
      </c>
      <c r="F10" s="46">
        <v>30259</v>
      </c>
      <c r="G10" s="47">
        <f t="shared" si="13"/>
        <v>26901</v>
      </c>
      <c r="H10" s="46">
        <f>'[2]DDS Off.'!$E11</f>
        <v>291000</v>
      </c>
      <c r="I10" s="46">
        <v>377149.71</v>
      </c>
      <c r="J10" s="47">
        <f t="shared" si="14"/>
        <v>-86149.710000000021</v>
      </c>
      <c r="K10" s="46">
        <f>'[2]DDS Off.'!$F11</f>
        <v>1196660</v>
      </c>
      <c r="L10" s="46">
        <v>1038212.99</v>
      </c>
      <c r="M10" s="48">
        <f t="shared" si="15"/>
        <v>158447.01</v>
      </c>
      <c r="N10" s="190">
        <f t="shared" si="39"/>
        <v>1544820</v>
      </c>
      <c r="O10" s="129">
        <f t="shared" si="39"/>
        <v>1445621.7</v>
      </c>
      <c r="P10" s="61">
        <f t="shared" si="16"/>
        <v>99198.300000000047</v>
      </c>
      <c r="Q10" s="46">
        <f>'[2]DDS Off.'!$H11</f>
        <v>22160</v>
      </c>
      <c r="R10" s="46">
        <v>27330</v>
      </c>
      <c r="S10" s="47">
        <f t="shared" si="17"/>
        <v>-5170</v>
      </c>
      <c r="T10" s="46">
        <f>'[2]DDS Off.'!$I11</f>
        <v>31160</v>
      </c>
      <c r="U10" s="46"/>
      <c r="V10" s="47">
        <f t="shared" si="18"/>
        <v>31160</v>
      </c>
      <c r="W10" s="46">
        <f>'[2]DDS Off.'!$J11</f>
        <v>238160</v>
      </c>
      <c r="X10" s="46"/>
      <c r="Y10" s="48">
        <f t="shared" si="19"/>
        <v>238160</v>
      </c>
      <c r="Z10" s="190">
        <f t="shared" si="40"/>
        <v>291480</v>
      </c>
      <c r="AA10" s="200">
        <f t="shared" si="40"/>
        <v>27330</v>
      </c>
      <c r="AB10" s="61">
        <f t="shared" si="20"/>
        <v>264150</v>
      </c>
      <c r="AC10" s="204">
        <f t="shared" si="41"/>
        <v>1836300</v>
      </c>
      <c r="AD10" s="133">
        <f t="shared" si="41"/>
        <v>1472951.7</v>
      </c>
      <c r="AE10" s="311">
        <f t="shared" si="21"/>
        <v>363348.30000000005</v>
      </c>
      <c r="AF10" s="297">
        <f>'[2]DDS Off.'!$L11</f>
        <v>860880</v>
      </c>
      <c r="AG10" s="46"/>
      <c r="AH10" s="50">
        <f t="shared" si="22"/>
        <v>860880</v>
      </c>
      <c r="AI10" s="46">
        <f>'[2]DDS Off.'!$M11</f>
        <v>31160</v>
      </c>
      <c r="AJ10" s="46"/>
      <c r="AK10" s="50">
        <f t="shared" si="23"/>
        <v>31160</v>
      </c>
      <c r="AL10" s="46">
        <f>'[2]DDS Off.'!$N11</f>
        <v>22160</v>
      </c>
      <c r="AM10" s="46"/>
      <c r="AN10" s="48">
        <f t="shared" si="24"/>
        <v>22160</v>
      </c>
      <c r="AO10" s="190">
        <f t="shared" si="25"/>
        <v>914200</v>
      </c>
      <c r="AP10" s="129">
        <f t="shared" si="25"/>
        <v>0</v>
      </c>
      <c r="AQ10" s="61">
        <f t="shared" si="26"/>
        <v>914200</v>
      </c>
      <c r="AR10" s="46">
        <f>'[2]DDS Off.'!$P11</f>
        <v>22160</v>
      </c>
      <c r="AS10" s="46"/>
      <c r="AT10" s="47">
        <f t="shared" si="27"/>
        <v>22160</v>
      </c>
      <c r="AU10" s="46">
        <f>'[2]DDS Off.'!$Q11</f>
        <v>22160</v>
      </c>
      <c r="AV10" s="46"/>
      <c r="AW10" s="47">
        <f t="shared" si="28"/>
        <v>22160</v>
      </c>
      <c r="AX10" s="46">
        <f>'[2]DDS Off.'!$R11</f>
        <v>402395</v>
      </c>
      <c r="AY10" s="46"/>
      <c r="AZ10" s="50">
        <f t="shared" si="29"/>
        <v>402395</v>
      </c>
      <c r="BA10" s="190">
        <f t="shared" si="30"/>
        <v>446715</v>
      </c>
      <c r="BB10" s="200">
        <f t="shared" si="31"/>
        <v>0</v>
      </c>
      <c r="BC10" s="222">
        <f t="shared" si="32"/>
        <v>446715</v>
      </c>
      <c r="BD10" s="204">
        <f t="shared" si="33"/>
        <v>1360915</v>
      </c>
      <c r="BE10" s="217">
        <f t="shared" si="34"/>
        <v>0</v>
      </c>
      <c r="BF10" s="225">
        <f t="shared" si="35"/>
        <v>1360915</v>
      </c>
      <c r="BG10" s="204">
        <f t="shared" si="36"/>
        <v>3197215</v>
      </c>
      <c r="BH10" s="133">
        <f t="shared" si="37"/>
        <v>1472951.7</v>
      </c>
      <c r="BI10" s="225">
        <f t="shared" si="38"/>
        <v>1724263.3</v>
      </c>
      <c r="BJ10" s="290"/>
      <c r="BK10" s="45">
        <f>VLOOKUP($B10,Test!$A$69:$I$122,8,0)</f>
        <v>667768.76</v>
      </c>
    </row>
    <row r="11" spans="1:64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Off.'!$D12</f>
        <v>0</v>
      </c>
      <c r="F11" s="46"/>
      <c r="G11" s="47">
        <f t="shared" si="13"/>
        <v>0</v>
      </c>
      <c r="H11" s="46">
        <f>'[2]DDS Off.'!$E12</f>
        <v>0</v>
      </c>
      <c r="I11" s="46"/>
      <c r="J11" s="47">
        <f t="shared" si="14"/>
        <v>0</v>
      </c>
      <c r="K11" s="46">
        <f>'[2]DDS Off.'!$F12</f>
        <v>0</v>
      </c>
      <c r="L11" s="46"/>
      <c r="M11" s="48">
        <f t="shared" si="15"/>
        <v>0</v>
      </c>
      <c r="N11" s="190">
        <f t="shared" si="39"/>
        <v>0</v>
      </c>
      <c r="O11" s="129">
        <f t="shared" si="39"/>
        <v>0</v>
      </c>
      <c r="P11" s="61">
        <f t="shared" si="16"/>
        <v>0</v>
      </c>
      <c r="Q11" s="46">
        <f>'[2]DDS Off.'!$H12</f>
        <v>0</v>
      </c>
      <c r="R11" s="46"/>
      <c r="S11" s="47">
        <f t="shared" si="17"/>
        <v>0</v>
      </c>
      <c r="T11" s="46">
        <f>'[2]DDS Off.'!$I12</f>
        <v>0</v>
      </c>
      <c r="U11" s="46"/>
      <c r="V11" s="47">
        <f t="shared" si="18"/>
        <v>0</v>
      </c>
      <c r="W11" s="46">
        <f>'[2]DDS Off.'!$J12</f>
        <v>0</v>
      </c>
      <c r="X11" s="46"/>
      <c r="Y11" s="48">
        <f t="shared" si="19"/>
        <v>0</v>
      </c>
      <c r="Z11" s="190">
        <f t="shared" si="40"/>
        <v>0</v>
      </c>
      <c r="AA11" s="200">
        <f t="shared" si="40"/>
        <v>0</v>
      </c>
      <c r="AB11" s="61">
        <f t="shared" si="20"/>
        <v>0</v>
      </c>
      <c r="AC11" s="204">
        <f t="shared" si="41"/>
        <v>0</v>
      </c>
      <c r="AD11" s="133">
        <f t="shared" si="41"/>
        <v>0</v>
      </c>
      <c r="AE11" s="311">
        <f t="shared" si="21"/>
        <v>0</v>
      </c>
      <c r="AF11" s="297">
        <f>'[2]DDS Off.'!$L12</f>
        <v>0</v>
      </c>
      <c r="AG11" s="46"/>
      <c r="AH11" s="50">
        <f t="shared" si="22"/>
        <v>0</v>
      </c>
      <c r="AI11" s="46">
        <f>'[2]DDS Off.'!$M12</f>
        <v>0</v>
      </c>
      <c r="AJ11" s="46"/>
      <c r="AK11" s="50">
        <f t="shared" si="23"/>
        <v>0</v>
      </c>
      <c r="AL11" s="46">
        <f>'[2]DDS Off.'!$N12</f>
        <v>0</v>
      </c>
      <c r="AM11" s="46"/>
      <c r="AN11" s="48">
        <f t="shared" si="24"/>
        <v>0</v>
      </c>
      <c r="AO11" s="190">
        <f t="shared" si="25"/>
        <v>0</v>
      </c>
      <c r="AP11" s="129">
        <f t="shared" si="25"/>
        <v>0</v>
      </c>
      <c r="AQ11" s="61">
        <f t="shared" si="26"/>
        <v>0</v>
      </c>
      <c r="AR11" s="46">
        <f>'[2]DDS Off.'!$P12</f>
        <v>0</v>
      </c>
      <c r="AS11" s="46"/>
      <c r="AT11" s="47">
        <f t="shared" si="27"/>
        <v>0</v>
      </c>
      <c r="AU11" s="46">
        <f>'[2]DDS Off.'!$Q12</f>
        <v>0</v>
      </c>
      <c r="AV11" s="46"/>
      <c r="AW11" s="47">
        <f t="shared" si="28"/>
        <v>0</v>
      </c>
      <c r="AX11" s="46">
        <f>'[2]DDS Off.'!$R12</f>
        <v>0</v>
      </c>
      <c r="AY11" s="46"/>
      <c r="AZ11" s="50">
        <f t="shared" si="29"/>
        <v>0</v>
      </c>
      <c r="BA11" s="190">
        <f t="shared" si="30"/>
        <v>0</v>
      </c>
      <c r="BB11" s="200">
        <f t="shared" si="31"/>
        <v>0</v>
      </c>
      <c r="BC11" s="222">
        <f t="shared" si="32"/>
        <v>0</v>
      </c>
      <c r="BD11" s="204">
        <f t="shared" si="33"/>
        <v>0</v>
      </c>
      <c r="BE11" s="217">
        <f t="shared" si="34"/>
        <v>0</v>
      </c>
      <c r="BF11" s="225">
        <f t="shared" si="35"/>
        <v>0</v>
      </c>
      <c r="BG11" s="204">
        <f t="shared" si="36"/>
        <v>0</v>
      </c>
      <c r="BH11" s="133">
        <f t="shared" si="37"/>
        <v>0</v>
      </c>
      <c r="BI11" s="225">
        <f t="shared" si="38"/>
        <v>0</v>
      </c>
      <c r="BJ11" s="290"/>
      <c r="BK11" s="45">
        <f>VLOOKUP($B11,Test!$A$69:$I$122,8,0)</f>
        <v>0</v>
      </c>
    </row>
    <row r="12" spans="1:64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Off.'!$D13</f>
        <v>10838</v>
      </c>
      <c r="F12" s="46">
        <v>10838</v>
      </c>
      <c r="G12" s="47">
        <f t="shared" si="13"/>
        <v>0</v>
      </c>
      <c r="H12" s="46">
        <f>'[2]DDS Off.'!$E13</f>
        <v>10139.040000000001</v>
      </c>
      <c r="I12" s="46">
        <v>10139.040000000001</v>
      </c>
      <c r="J12" s="47">
        <f t="shared" si="14"/>
        <v>0</v>
      </c>
      <c r="K12" s="46">
        <f>'[2]DDS Off.'!$F13</f>
        <v>10838</v>
      </c>
      <c r="L12" s="46">
        <v>7029.01</v>
      </c>
      <c r="M12" s="48">
        <f t="shared" si="15"/>
        <v>3808.99</v>
      </c>
      <c r="N12" s="190">
        <f t="shared" si="39"/>
        <v>31815.040000000001</v>
      </c>
      <c r="O12" s="129">
        <f t="shared" si="39"/>
        <v>28006.050000000003</v>
      </c>
      <c r="P12" s="61">
        <f t="shared" si="16"/>
        <v>3808.989999999998</v>
      </c>
      <c r="Q12" s="46">
        <f>'[2]DDS Off.'!$H13</f>
        <v>10605</v>
      </c>
      <c r="R12" s="46">
        <v>10605</v>
      </c>
      <c r="S12" s="47">
        <f t="shared" si="17"/>
        <v>0</v>
      </c>
      <c r="T12" s="46">
        <f>'[2]DDS Off.'!$I13</f>
        <v>10958.490000000002</v>
      </c>
      <c r="U12" s="46"/>
      <c r="V12" s="47">
        <f t="shared" si="18"/>
        <v>10958.490000000002</v>
      </c>
      <c r="W12" s="46">
        <f>'[2]DDS Off.'!$J13</f>
        <v>10605</v>
      </c>
      <c r="X12" s="46"/>
      <c r="Y12" s="48">
        <f t="shared" si="19"/>
        <v>10605</v>
      </c>
      <c r="Z12" s="190">
        <f t="shared" si="40"/>
        <v>32168.49</v>
      </c>
      <c r="AA12" s="200">
        <f t="shared" si="40"/>
        <v>10605</v>
      </c>
      <c r="AB12" s="61">
        <f t="shared" si="20"/>
        <v>21563.49</v>
      </c>
      <c r="AC12" s="204">
        <f t="shared" si="41"/>
        <v>63983.53</v>
      </c>
      <c r="AD12" s="133">
        <f t="shared" si="41"/>
        <v>38611.050000000003</v>
      </c>
      <c r="AE12" s="311">
        <f t="shared" si="21"/>
        <v>25372.479999999996</v>
      </c>
      <c r="AF12" s="297">
        <f>'[2]DDS Off.'!$L13</f>
        <v>10959</v>
      </c>
      <c r="AG12" s="46"/>
      <c r="AH12" s="50">
        <f t="shared" si="22"/>
        <v>10959</v>
      </c>
      <c r="AI12" s="46">
        <f>'[2]DDS Off.'!$M13</f>
        <v>10959</v>
      </c>
      <c r="AJ12" s="46"/>
      <c r="AK12" s="50">
        <f t="shared" si="23"/>
        <v>10959</v>
      </c>
      <c r="AL12" s="46">
        <f>'[2]DDS Off.'!$N13</f>
        <v>10604.009999999998</v>
      </c>
      <c r="AM12" s="46"/>
      <c r="AN12" s="48">
        <f t="shared" si="24"/>
        <v>10604.009999999998</v>
      </c>
      <c r="AO12" s="190">
        <f t="shared" si="25"/>
        <v>32522.01</v>
      </c>
      <c r="AP12" s="129">
        <f t="shared" si="25"/>
        <v>0</v>
      </c>
      <c r="AQ12" s="61">
        <f t="shared" si="26"/>
        <v>32522.01</v>
      </c>
      <c r="AR12" s="46">
        <f>'[2]DDS Off.'!$P13</f>
        <v>10958</v>
      </c>
      <c r="AS12" s="46"/>
      <c r="AT12" s="47">
        <f t="shared" si="27"/>
        <v>10958</v>
      </c>
      <c r="AU12" s="46">
        <f>'[2]DDS Off.'!$Q13</f>
        <v>10605.939999999999</v>
      </c>
      <c r="AV12" s="46"/>
      <c r="AW12" s="47">
        <f t="shared" si="28"/>
        <v>10605.939999999999</v>
      </c>
      <c r="AX12" s="46">
        <f>'[2]DDS Off.'!$R13</f>
        <v>10958</v>
      </c>
      <c r="AY12" s="46"/>
      <c r="AZ12" s="50">
        <f t="shared" si="29"/>
        <v>10958</v>
      </c>
      <c r="BA12" s="190">
        <f t="shared" si="30"/>
        <v>32521.94</v>
      </c>
      <c r="BB12" s="200">
        <f t="shared" si="31"/>
        <v>0</v>
      </c>
      <c r="BC12" s="222">
        <f t="shared" si="32"/>
        <v>32521.94</v>
      </c>
      <c r="BD12" s="204">
        <f t="shared" si="33"/>
        <v>65043.95</v>
      </c>
      <c r="BE12" s="217">
        <f t="shared" si="34"/>
        <v>0</v>
      </c>
      <c r="BF12" s="225">
        <f t="shared" si="35"/>
        <v>65043.95</v>
      </c>
      <c r="BG12" s="204">
        <f t="shared" si="36"/>
        <v>129027.48</v>
      </c>
      <c r="BH12" s="133">
        <f t="shared" si="37"/>
        <v>38611.050000000003</v>
      </c>
      <c r="BI12" s="225">
        <f t="shared" si="38"/>
        <v>90416.43</v>
      </c>
      <c r="BJ12" s="290"/>
      <c r="BK12" s="45">
        <f>VLOOKUP($B12,Test!$A$69:$I$122,8,0)</f>
        <v>11316</v>
      </c>
    </row>
    <row r="13" spans="1:64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Off.'!$D14</f>
        <v>0</v>
      </c>
      <c r="F13" s="46"/>
      <c r="G13" s="47">
        <f t="shared" si="13"/>
        <v>0</v>
      </c>
      <c r="H13" s="46">
        <f>'[2]DDS Off.'!$E14</f>
        <v>0</v>
      </c>
      <c r="I13" s="46"/>
      <c r="J13" s="47">
        <f t="shared" si="14"/>
        <v>0</v>
      </c>
      <c r="K13" s="46">
        <f>'[2]DDS Off.'!$F14</f>
        <v>0</v>
      </c>
      <c r="L13" s="46"/>
      <c r="M13" s="48">
        <f t="shared" si="15"/>
        <v>0</v>
      </c>
      <c r="N13" s="190">
        <f t="shared" si="39"/>
        <v>0</v>
      </c>
      <c r="O13" s="129">
        <f t="shared" si="39"/>
        <v>0</v>
      </c>
      <c r="P13" s="61">
        <f t="shared" si="16"/>
        <v>0</v>
      </c>
      <c r="Q13" s="46">
        <f>'[2]DDS Off.'!$H14</f>
        <v>0</v>
      </c>
      <c r="R13" s="46"/>
      <c r="S13" s="47">
        <f t="shared" si="17"/>
        <v>0</v>
      </c>
      <c r="T13" s="46">
        <f>'[2]DDS Off.'!$I14</f>
        <v>0</v>
      </c>
      <c r="U13" s="46"/>
      <c r="V13" s="47">
        <f t="shared" si="18"/>
        <v>0</v>
      </c>
      <c r="W13" s="46">
        <f>'[2]DDS Off.'!$J14</f>
        <v>0</v>
      </c>
      <c r="X13" s="46"/>
      <c r="Y13" s="48">
        <f t="shared" si="19"/>
        <v>0</v>
      </c>
      <c r="Z13" s="190">
        <f t="shared" si="40"/>
        <v>0</v>
      </c>
      <c r="AA13" s="200">
        <f t="shared" si="40"/>
        <v>0</v>
      </c>
      <c r="AB13" s="61">
        <f t="shared" si="20"/>
        <v>0</v>
      </c>
      <c r="AC13" s="204">
        <f t="shared" si="41"/>
        <v>0</v>
      </c>
      <c r="AD13" s="133">
        <f t="shared" si="41"/>
        <v>0</v>
      </c>
      <c r="AE13" s="311">
        <f t="shared" si="21"/>
        <v>0</v>
      </c>
      <c r="AF13" s="297">
        <f>'[2]DDS Off.'!$L14</f>
        <v>0</v>
      </c>
      <c r="AG13" s="46"/>
      <c r="AH13" s="50">
        <f t="shared" si="22"/>
        <v>0</v>
      </c>
      <c r="AI13" s="46">
        <f>'[2]DDS Off.'!$M14</f>
        <v>0</v>
      </c>
      <c r="AJ13" s="46"/>
      <c r="AK13" s="50">
        <f t="shared" si="23"/>
        <v>0</v>
      </c>
      <c r="AL13" s="46">
        <f>'[2]DDS Off.'!$N14</f>
        <v>0</v>
      </c>
      <c r="AM13" s="46"/>
      <c r="AN13" s="48">
        <f t="shared" si="24"/>
        <v>0</v>
      </c>
      <c r="AO13" s="190">
        <f t="shared" si="25"/>
        <v>0</v>
      </c>
      <c r="AP13" s="129">
        <f t="shared" si="25"/>
        <v>0</v>
      </c>
      <c r="AQ13" s="61">
        <f t="shared" si="26"/>
        <v>0</v>
      </c>
      <c r="AR13" s="46">
        <f>'[2]DDS Off.'!$P14</f>
        <v>0</v>
      </c>
      <c r="AS13" s="46"/>
      <c r="AT13" s="47">
        <f t="shared" si="27"/>
        <v>0</v>
      </c>
      <c r="AU13" s="46">
        <f>'[2]DDS Off.'!$Q14</f>
        <v>0</v>
      </c>
      <c r="AV13" s="46"/>
      <c r="AW13" s="47">
        <f t="shared" si="28"/>
        <v>0</v>
      </c>
      <c r="AX13" s="46">
        <f>'[2]DDS Off.'!$R14</f>
        <v>0</v>
      </c>
      <c r="AY13" s="46"/>
      <c r="AZ13" s="50">
        <f t="shared" si="29"/>
        <v>0</v>
      </c>
      <c r="BA13" s="190">
        <f t="shared" si="30"/>
        <v>0</v>
      </c>
      <c r="BB13" s="200">
        <f t="shared" si="31"/>
        <v>0</v>
      </c>
      <c r="BC13" s="222">
        <f t="shared" si="32"/>
        <v>0</v>
      </c>
      <c r="BD13" s="204">
        <f t="shared" si="33"/>
        <v>0</v>
      </c>
      <c r="BE13" s="217">
        <f t="shared" si="34"/>
        <v>0</v>
      </c>
      <c r="BF13" s="225">
        <f t="shared" si="35"/>
        <v>0</v>
      </c>
      <c r="BG13" s="204">
        <f t="shared" si="36"/>
        <v>0</v>
      </c>
      <c r="BH13" s="133">
        <f t="shared" si="37"/>
        <v>0</v>
      </c>
      <c r="BI13" s="225">
        <f t="shared" si="38"/>
        <v>0</v>
      </c>
      <c r="BJ13" s="290"/>
      <c r="BK13" s="45">
        <f>VLOOKUP($B13,Test!$A$69:$I$122,8,0)</f>
        <v>0</v>
      </c>
    </row>
    <row r="14" spans="1:64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Off.'!$D15</f>
        <v>336050</v>
      </c>
      <c r="F14" s="46">
        <v>36097</v>
      </c>
      <c r="G14" s="47">
        <f t="shared" si="13"/>
        <v>299953</v>
      </c>
      <c r="H14" s="46">
        <f>'[2]DDS Off.'!$E15</f>
        <v>65000</v>
      </c>
      <c r="I14" s="46">
        <v>64339.06</v>
      </c>
      <c r="J14" s="47">
        <f t="shared" si="14"/>
        <v>660.94000000000233</v>
      </c>
      <c r="K14" s="46">
        <f>'[2]DDS Off.'!$F15</f>
        <v>65000</v>
      </c>
      <c r="L14" s="46">
        <v>15409.07</v>
      </c>
      <c r="M14" s="48">
        <f t="shared" si="15"/>
        <v>49590.93</v>
      </c>
      <c r="N14" s="190">
        <f t="shared" si="39"/>
        <v>466050</v>
      </c>
      <c r="O14" s="129">
        <f t="shared" si="39"/>
        <v>115845.13</v>
      </c>
      <c r="P14" s="61">
        <f t="shared" si="16"/>
        <v>350204.87</v>
      </c>
      <c r="Q14" s="46">
        <f>'[2]DDS Off.'!$H15</f>
        <v>65000</v>
      </c>
      <c r="R14" s="46">
        <v>77019.14</v>
      </c>
      <c r="S14" s="47">
        <f t="shared" si="17"/>
        <v>-12019.14</v>
      </c>
      <c r="T14" s="46">
        <f>'[2]DDS Off.'!$I15</f>
        <v>65000</v>
      </c>
      <c r="U14" s="46"/>
      <c r="V14" s="47">
        <f t="shared" si="18"/>
        <v>65000</v>
      </c>
      <c r="W14" s="46">
        <f>'[2]DDS Off.'!$J15</f>
        <v>65000</v>
      </c>
      <c r="X14" s="46"/>
      <c r="Y14" s="48">
        <f t="shared" si="19"/>
        <v>65000</v>
      </c>
      <c r="Z14" s="190">
        <f t="shared" si="40"/>
        <v>195000</v>
      </c>
      <c r="AA14" s="200">
        <f t="shared" si="40"/>
        <v>77019.14</v>
      </c>
      <c r="AB14" s="61">
        <f t="shared" si="20"/>
        <v>117980.86</v>
      </c>
      <c r="AC14" s="204">
        <f t="shared" si="41"/>
        <v>661050</v>
      </c>
      <c r="AD14" s="133">
        <f t="shared" si="41"/>
        <v>192864.27000000002</v>
      </c>
      <c r="AE14" s="311">
        <f t="shared" si="21"/>
        <v>468185.73</v>
      </c>
      <c r="AF14" s="297">
        <f>'[2]DDS Off.'!$L15</f>
        <v>65000</v>
      </c>
      <c r="AG14" s="46"/>
      <c r="AH14" s="50">
        <f t="shared" si="22"/>
        <v>65000</v>
      </c>
      <c r="AI14" s="46">
        <f>'[2]DDS Off.'!$M15</f>
        <v>65000</v>
      </c>
      <c r="AJ14" s="46"/>
      <c r="AK14" s="50">
        <f t="shared" si="23"/>
        <v>65000</v>
      </c>
      <c r="AL14" s="46">
        <f>'[2]DDS Off.'!$N15</f>
        <v>65000</v>
      </c>
      <c r="AM14" s="46"/>
      <c r="AN14" s="48">
        <f t="shared" si="24"/>
        <v>65000</v>
      </c>
      <c r="AO14" s="190">
        <f t="shared" si="25"/>
        <v>195000</v>
      </c>
      <c r="AP14" s="129">
        <f t="shared" si="25"/>
        <v>0</v>
      </c>
      <c r="AQ14" s="61">
        <f t="shared" si="26"/>
        <v>195000</v>
      </c>
      <c r="AR14" s="46">
        <f>'[2]DDS Off.'!$P15</f>
        <v>65000</v>
      </c>
      <c r="AS14" s="46"/>
      <c r="AT14" s="47">
        <f t="shared" si="27"/>
        <v>65000</v>
      </c>
      <c r="AU14" s="46">
        <f>'[2]DDS Off.'!$Q15</f>
        <v>65000</v>
      </c>
      <c r="AV14" s="46"/>
      <c r="AW14" s="47">
        <f t="shared" si="28"/>
        <v>65000</v>
      </c>
      <c r="AX14" s="46">
        <f>'[2]DDS Off.'!$R15</f>
        <v>65000</v>
      </c>
      <c r="AY14" s="46"/>
      <c r="AZ14" s="50">
        <f t="shared" si="29"/>
        <v>65000</v>
      </c>
      <c r="BA14" s="190">
        <f t="shared" si="30"/>
        <v>195000</v>
      </c>
      <c r="BB14" s="200">
        <f t="shared" si="31"/>
        <v>0</v>
      </c>
      <c r="BC14" s="222">
        <f t="shared" si="32"/>
        <v>195000</v>
      </c>
      <c r="BD14" s="204">
        <f t="shared" si="33"/>
        <v>390000</v>
      </c>
      <c r="BE14" s="217">
        <f t="shared" si="34"/>
        <v>0</v>
      </c>
      <c r="BF14" s="225">
        <f t="shared" si="35"/>
        <v>390000</v>
      </c>
      <c r="BG14" s="204">
        <f t="shared" si="36"/>
        <v>1051050</v>
      </c>
      <c r="BH14" s="133">
        <f t="shared" si="37"/>
        <v>192864.27000000002</v>
      </c>
      <c r="BI14" s="225">
        <f t="shared" si="38"/>
        <v>858185.73</v>
      </c>
      <c r="BJ14" s="290"/>
      <c r="BK14" s="45">
        <f>VLOOKUP($B14,Test!$A$69:$I$122,8,0)</f>
        <v>66980</v>
      </c>
    </row>
    <row r="15" spans="1:64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Off.'!$D16</f>
        <v>0</v>
      </c>
      <c r="F15" s="46"/>
      <c r="G15" s="47">
        <f t="shared" si="13"/>
        <v>0</v>
      </c>
      <c r="H15" s="46">
        <f>'[2]DDS Off.'!$E16</f>
        <v>0</v>
      </c>
      <c r="I15" s="46"/>
      <c r="J15" s="47">
        <f t="shared" si="14"/>
        <v>0</v>
      </c>
      <c r="K15" s="46">
        <f>'[2]DDS Off.'!$F16</f>
        <v>0</v>
      </c>
      <c r="L15" s="46"/>
      <c r="M15" s="48">
        <f t="shared" si="15"/>
        <v>0</v>
      </c>
      <c r="N15" s="190">
        <f t="shared" si="39"/>
        <v>0</v>
      </c>
      <c r="O15" s="129">
        <f t="shared" si="39"/>
        <v>0</v>
      </c>
      <c r="P15" s="61">
        <f t="shared" si="16"/>
        <v>0</v>
      </c>
      <c r="Q15" s="46">
        <f>'[2]DDS Off.'!$H16</f>
        <v>0</v>
      </c>
      <c r="R15" s="46"/>
      <c r="S15" s="47">
        <f t="shared" si="17"/>
        <v>0</v>
      </c>
      <c r="T15" s="46">
        <f>'[2]DDS Off.'!$I16</f>
        <v>0</v>
      </c>
      <c r="U15" s="46"/>
      <c r="V15" s="47">
        <f t="shared" si="18"/>
        <v>0</v>
      </c>
      <c r="W15" s="46">
        <f>'[2]DDS Off.'!$J16</f>
        <v>0</v>
      </c>
      <c r="X15" s="46"/>
      <c r="Y15" s="48">
        <f t="shared" si="19"/>
        <v>0</v>
      </c>
      <c r="Z15" s="190">
        <f t="shared" si="40"/>
        <v>0</v>
      </c>
      <c r="AA15" s="200">
        <f t="shared" si="40"/>
        <v>0</v>
      </c>
      <c r="AB15" s="61">
        <f t="shared" si="20"/>
        <v>0</v>
      </c>
      <c r="AC15" s="204">
        <f t="shared" si="41"/>
        <v>0</v>
      </c>
      <c r="AD15" s="133">
        <f t="shared" si="41"/>
        <v>0</v>
      </c>
      <c r="AE15" s="311">
        <f t="shared" si="21"/>
        <v>0</v>
      </c>
      <c r="AF15" s="297">
        <f>'[2]DDS Off.'!$L16</f>
        <v>0</v>
      </c>
      <c r="AG15" s="46"/>
      <c r="AH15" s="50">
        <f t="shared" si="22"/>
        <v>0</v>
      </c>
      <c r="AI15" s="46">
        <f>'[2]DDS Off.'!$M16</f>
        <v>0</v>
      </c>
      <c r="AJ15" s="46"/>
      <c r="AK15" s="50">
        <f t="shared" si="23"/>
        <v>0</v>
      </c>
      <c r="AL15" s="46">
        <f>'[2]DDS Off.'!$N16</f>
        <v>0</v>
      </c>
      <c r="AM15" s="46"/>
      <c r="AN15" s="48">
        <f t="shared" si="24"/>
        <v>0</v>
      </c>
      <c r="AO15" s="190">
        <f t="shared" si="25"/>
        <v>0</v>
      </c>
      <c r="AP15" s="129">
        <f t="shared" si="25"/>
        <v>0</v>
      </c>
      <c r="AQ15" s="61">
        <f t="shared" si="26"/>
        <v>0</v>
      </c>
      <c r="AR15" s="46">
        <f>'[2]DDS Off.'!$P16</f>
        <v>0</v>
      </c>
      <c r="AS15" s="46"/>
      <c r="AT15" s="47">
        <f t="shared" si="27"/>
        <v>0</v>
      </c>
      <c r="AU15" s="46">
        <f>'[2]DDS Off.'!$Q16</f>
        <v>0</v>
      </c>
      <c r="AV15" s="46"/>
      <c r="AW15" s="47">
        <f t="shared" si="28"/>
        <v>0</v>
      </c>
      <c r="AX15" s="46">
        <f>'[2]DDS Off.'!$R16</f>
        <v>0</v>
      </c>
      <c r="AY15" s="46"/>
      <c r="AZ15" s="50">
        <f t="shared" si="29"/>
        <v>0</v>
      </c>
      <c r="BA15" s="190">
        <f t="shared" si="30"/>
        <v>0</v>
      </c>
      <c r="BB15" s="200">
        <f t="shared" si="31"/>
        <v>0</v>
      </c>
      <c r="BC15" s="222">
        <f t="shared" si="32"/>
        <v>0</v>
      </c>
      <c r="BD15" s="204">
        <f t="shared" si="33"/>
        <v>0</v>
      </c>
      <c r="BE15" s="217">
        <f t="shared" si="34"/>
        <v>0</v>
      </c>
      <c r="BF15" s="225">
        <f t="shared" si="35"/>
        <v>0</v>
      </c>
      <c r="BG15" s="204">
        <f t="shared" si="36"/>
        <v>0</v>
      </c>
      <c r="BH15" s="133">
        <f t="shared" si="37"/>
        <v>0</v>
      </c>
      <c r="BI15" s="225">
        <f t="shared" si="38"/>
        <v>0</v>
      </c>
      <c r="BJ15" s="290"/>
      <c r="BK15" s="45">
        <f>VLOOKUP($B15,Test!$A$69:$I$122,8,0)</f>
        <v>0</v>
      </c>
    </row>
    <row r="16" spans="1:64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Off.'!$D17</f>
        <v>0</v>
      </c>
      <c r="F16" s="46"/>
      <c r="G16" s="47">
        <f t="shared" si="13"/>
        <v>0</v>
      </c>
      <c r="H16" s="46">
        <f>'[2]DDS Off.'!$E17</f>
        <v>0</v>
      </c>
      <c r="I16" s="46"/>
      <c r="J16" s="47">
        <f t="shared" si="14"/>
        <v>0</v>
      </c>
      <c r="K16" s="46">
        <f>'[2]DDS Off.'!$F17</f>
        <v>0</v>
      </c>
      <c r="L16" s="46"/>
      <c r="M16" s="48">
        <f t="shared" si="15"/>
        <v>0</v>
      </c>
      <c r="N16" s="190">
        <f t="shared" si="39"/>
        <v>0</v>
      </c>
      <c r="O16" s="129">
        <f t="shared" si="39"/>
        <v>0</v>
      </c>
      <c r="P16" s="61">
        <f t="shared" si="16"/>
        <v>0</v>
      </c>
      <c r="Q16" s="46">
        <f>'[2]DDS Off.'!$H17</f>
        <v>0</v>
      </c>
      <c r="R16" s="46"/>
      <c r="S16" s="47">
        <f t="shared" si="17"/>
        <v>0</v>
      </c>
      <c r="T16" s="46">
        <f>'[2]DDS Off.'!$I17</f>
        <v>0</v>
      </c>
      <c r="U16" s="46"/>
      <c r="V16" s="47">
        <f t="shared" si="18"/>
        <v>0</v>
      </c>
      <c r="W16" s="46">
        <f>'[2]DDS Off.'!$J17</f>
        <v>0</v>
      </c>
      <c r="X16" s="46"/>
      <c r="Y16" s="48">
        <f t="shared" si="19"/>
        <v>0</v>
      </c>
      <c r="Z16" s="190">
        <f t="shared" si="40"/>
        <v>0</v>
      </c>
      <c r="AA16" s="200">
        <f t="shared" si="40"/>
        <v>0</v>
      </c>
      <c r="AB16" s="61">
        <f t="shared" si="20"/>
        <v>0</v>
      </c>
      <c r="AC16" s="204">
        <f t="shared" si="41"/>
        <v>0</v>
      </c>
      <c r="AD16" s="133">
        <f t="shared" si="41"/>
        <v>0</v>
      </c>
      <c r="AE16" s="311">
        <f t="shared" si="21"/>
        <v>0</v>
      </c>
      <c r="AF16" s="297">
        <f>'[2]DDS Off.'!$L17</f>
        <v>0</v>
      </c>
      <c r="AG16" s="46"/>
      <c r="AH16" s="50">
        <f t="shared" si="22"/>
        <v>0</v>
      </c>
      <c r="AI16" s="46">
        <f>'[2]DDS Off.'!$M17</f>
        <v>0</v>
      </c>
      <c r="AJ16" s="46"/>
      <c r="AK16" s="50">
        <f t="shared" si="23"/>
        <v>0</v>
      </c>
      <c r="AL16" s="46">
        <f>'[2]DDS Off.'!$N17</f>
        <v>0</v>
      </c>
      <c r="AM16" s="46"/>
      <c r="AN16" s="48">
        <f t="shared" si="24"/>
        <v>0</v>
      </c>
      <c r="AO16" s="190">
        <f t="shared" si="25"/>
        <v>0</v>
      </c>
      <c r="AP16" s="129">
        <f t="shared" si="25"/>
        <v>0</v>
      </c>
      <c r="AQ16" s="61">
        <f t="shared" si="26"/>
        <v>0</v>
      </c>
      <c r="AR16" s="46">
        <f>'[2]DDS Off.'!$P17</f>
        <v>0</v>
      </c>
      <c r="AS16" s="46"/>
      <c r="AT16" s="47">
        <f t="shared" si="27"/>
        <v>0</v>
      </c>
      <c r="AU16" s="46">
        <f>'[2]DDS Off.'!$Q17</f>
        <v>0</v>
      </c>
      <c r="AV16" s="46"/>
      <c r="AW16" s="47">
        <f t="shared" si="28"/>
        <v>0</v>
      </c>
      <c r="AX16" s="46">
        <f>'[2]DDS Off.'!$R17</f>
        <v>0</v>
      </c>
      <c r="AY16" s="46"/>
      <c r="AZ16" s="50">
        <f t="shared" si="29"/>
        <v>0</v>
      </c>
      <c r="BA16" s="190">
        <f t="shared" si="30"/>
        <v>0</v>
      </c>
      <c r="BB16" s="200">
        <f t="shared" si="31"/>
        <v>0</v>
      </c>
      <c r="BC16" s="222">
        <f t="shared" si="32"/>
        <v>0</v>
      </c>
      <c r="BD16" s="204">
        <f t="shared" si="33"/>
        <v>0</v>
      </c>
      <c r="BE16" s="217">
        <f t="shared" si="34"/>
        <v>0</v>
      </c>
      <c r="BF16" s="225">
        <f t="shared" si="35"/>
        <v>0</v>
      </c>
      <c r="BG16" s="204">
        <f t="shared" si="36"/>
        <v>0</v>
      </c>
      <c r="BH16" s="133">
        <f t="shared" si="37"/>
        <v>0</v>
      </c>
      <c r="BI16" s="225">
        <f t="shared" si="38"/>
        <v>0</v>
      </c>
      <c r="BJ16" s="290"/>
      <c r="BK16" s="45">
        <f>VLOOKUP($B16,Test!$A$69:$I$122,8,0)</f>
        <v>0</v>
      </c>
    </row>
    <row r="17" spans="1:65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Off.'!$D18</f>
        <v>566869.14</v>
      </c>
      <c r="F17" s="46">
        <v>463113.57</v>
      </c>
      <c r="G17" s="47">
        <f t="shared" si="13"/>
        <v>103755.57</v>
      </c>
      <c r="H17" s="46">
        <f>'[2]DDS Off.'!$E18</f>
        <v>575808.35</v>
      </c>
      <c r="I17" s="46">
        <v>494928.37</v>
      </c>
      <c r="J17" s="47">
        <f t="shared" si="14"/>
        <v>80879.979999999981</v>
      </c>
      <c r="K17" s="46">
        <f>'[2]DDS Off.'!$F18</f>
        <v>597082.85000000009</v>
      </c>
      <c r="L17" s="46">
        <v>612562.26</v>
      </c>
      <c r="M17" s="48">
        <f t="shared" si="15"/>
        <v>-15479.409999999916</v>
      </c>
      <c r="N17" s="190">
        <f t="shared" si="39"/>
        <v>1739760.34</v>
      </c>
      <c r="O17" s="129">
        <f t="shared" si="39"/>
        <v>1570604.2</v>
      </c>
      <c r="P17" s="61">
        <f t="shared" si="16"/>
        <v>169156.14000000013</v>
      </c>
      <c r="Q17" s="46">
        <f>'[2]DDS Off.'!$H18</f>
        <v>598466.87</v>
      </c>
      <c r="R17" s="46">
        <v>693741.26</v>
      </c>
      <c r="S17" s="47">
        <f t="shared" si="17"/>
        <v>-95274.390000000014</v>
      </c>
      <c r="T17" s="46">
        <f>'[2]DDS Off.'!$I18</f>
        <v>577216.82999999996</v>
      </c>
      <c r="U17" s="46"/>
      <c r="V17" s="47">
        <f t="shared" si="18"/>
        <v>577216.82999999996</v>
      </c>
      <c r="W17" s="46">
        <f>'[2]DDS Off.'!$J18</f>
        <v>623514.13</v>
      </c>
      <c r="X17" s="46"/>
      <c r="Y17" s="48">
        <f t="shared" si="19"/>
        <v>623514.13</v>
      </c>
      <c r="Z17" s="190">
        <f t="shared" si="40"/>
        <v>1799197.83</v>
      </c>
      <c r="AA17" s="200">
        <f t="shared" si="40"/>
        <v>693741.26</v>
      </c>
      <c r="AB17" s="61">
        <f t="shared" si="20"/>
        <v>1105456.57</v>
      </c>
      <c r="AC17" s="204">
        <f t="shared" si="41"/>
        <v>3538958.17</v>
      </c>
      <c r="AD17" s="133">
        <f t="shared" si="41"/>
        <v>2264345.46</v>
      </c>
      <c r="AE17" s="311">
        <f t="shared" si="21"/>
        <v>1274612.71</v>
      </c>
      <c r="AF17" s="297">
        <f>'[2]DDS Off.'!$L18</f>
        <v>628473.50999999989</v>
      </c>
      <c r="AG17" s="46"/>
      <c r="AH17" s="50">
        <f t="shared" si="22"/>
        <v>628473.50999999989</v>
      </c>
      <c r="AI17" s="46">
        <f>'[2]DDS Off.'!$M18</f>
        <v>626520.62</v>
      </c>
      <c r="AJ17" s="46"/>
      <c r="AK17" s="50">
        <f t="shared" si="23"/>
        <v>626520.62</v>
      </c>
      <c r="AL17" s="46">
        <f>'[2]DDS Off.'!$N18</f>
        <v>618573.63</v>
      </c>
      <c r="AM17" s="46"/>
      <c r="AN17" s="48">
        <f t="shared" si="24"/>
        <v>618573.63</v>
      </c>
      <c r="AO17" s="190">
        <f t="shared" si="25"/>
        <v>1873567.7599999998</v>
      </c>
      <c r="AP17" s="129">
        <f t="shared" si="25"/>
        <v>0</v>
      </c>
      <c r="AQ17" s="61">
        <f t="shared" si="26"/>
        <v>1873567.7599999998</v>
      </c>
      <c r="AR17" s="46">
        <f>'[2]DDS Off.'!$P18</f>
        <v>632207.15666666662</v>
      </c>
      <c r="AS17" s="46"/>
      <c r="AT17" s="47">
        <f t="shared" si="27"/>
        <v>632207.15666666662</v>
      </c>
      <c r="AU17" s="46">
        <f>'[2]DDS Off.'!$Q18</f>
        <v>679683.7466666667</v>
      </c>
      <c r="AV17" s="46"/>
      <c r="AW17" s="47">
        <f t="shared" si="28"/>
        <v>679683.7466666667</v>
      </c>
      <c r="AX17" s="46">
        <f>'[2]DDS Off.'!$R18</f>
        <v>669239.39666666673</v>
      </c>
      <c r="AY17" s="46"/>
      <c r="AZ17" s="50">
        <f t="shared" si="29"/>
        <v>669239.39666666673</v>
      </c>
      <c r="BA17" s="190">
        <f t="shared" si="30"/>
        <v>1981130.3</v>
      </c>
      <c r="BB17" s="200">
        <f t="shared" si="31"/>
        <v>0</v>
      </c>
      <c r="BC17" s="222">
        <f t="shared" si="32"/>
        <v>1981130.3</v>
      </c>
      <c r="BD17" s="204">
        <f t="shared" si="33"/>
        <v>3854698.0599999996</v>
      </c>
      <c r="BE17" s="217">
        <f t="shared" si="34"/>
        <v>0</v>
      </c>
      <c r="BF17" s="225">
        <f t="shared" si="35"/>
        <v>3854698.0599999996</v>
      </c>
      <c r="BG17" s="204">
        <f t="shared" si="36"/>
        <v>7393656.2299999995</v>
      </c>
      <c r="BH17" s="133">
        <f t="shared" si="37"/>
        <v>2264345.46</v>
      </c>
      <c r="BI17" s="225">
        <f t="shared" si="38"/>
        <v>5129310.7699999996</v>
      </c>
      <c r="BJ17" s="290"/>
      <c r="BK17" s="45">
        <f>VLOOKUP($B17,Test!$A$69:$I$122,8,0)</f>
        <v>516772.23</v>
      </c>
    </row>
    <row r="18" spans="1:65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Off.'!$D19</f>
        <v>0</v>
      </c>
      <c r="F18" s="46"/>
      <c r="G18" s="47">
        <f t="shared" si="13"/>
        <v>0</v>
      </c>
      <c r="H18" s="46">
        <f>'[2]DDS Off.'!$E19</f>
        <v>0</v>
      </c>
      <c r="I18" s="46"/>
      <c r="J18" s="47">
        <f t="shared" si="14"/>
        <v>0</v>
      </c>
      <c r="K18" s="46">
        <f>'[2]DDS Off.'!$F19</f>
        <v>0</v>
      </c>
      <c r="L18" s="46"/>
      <c r="M18" s="48">
        <f t="shared" si="15"/>
        <v>0</v>
      </c>
      <c r="N18" s="190">
        <f t="shared" si="39"/>
        <v>0</v>
      </c>
      <c r="O18" s="129">
        <f t="shared" si="39"/>
        <v>0</v>
      </c>
      <c r="P18" s="61">
        <f t="shared" si="16"/>
        <v>0</v>
      </c>
      <c r="Q18" s="46">
        <f>'[2]DDS Off.'!$H19</f>
        <v>0</v>
      </c>
      <c r="R18" s="46"/>
      <c r="S18" s="47">
        <f t="shared" si="17"/>
        <v>0</v>
      </c>
      <c r="T18" s="46">
        <f>'[2]DDS Off.'!$I19</f>
        <v>0</v>
      </c>
      <c r="U18" s="46"/>
      <c r="V18" s="47">
        <f t="shared" si="18"/>
        <v>0</v>
      </c>
      <c r="W18" s="46">
        <f>'[2]DDS Off.'!$J19</f>
        <v>0</v>
      </c>
      <c r="X18" s="46"/>
      <c r="Y18" s="48">
        <f t="shared" si="19"/>
        <v>0</v>
      </c>
      <c r="Z18" s="190">
        <f t="shared" si="40"/>
        <v>0</v>
      </c>
      <c r="AA18" s="200">
        <f t="shared" si="40"/>
        <v>0</v>
      </c>
      <c r="AB18" s="61">
        <f t="shared" si="20"/>
        <v>0</v>
      </c>
      <c r="AC18" s="204">
        <f t="shared" si="41"/>
        <v>0</v>
      </c>
      <c r="AD18" s="133">
        <f t="shared" si="41"/>
        <v>0</v>
      </c>
      <c r="AE18" s="311">
        <f t="shared" si="21"/>
        <v>0</v>
      </c>
      <c r="AF18" s="297">
        <f>'[2]DDS Off.'!$L19</f>
        <v>0</v>
      </c>
      <c r="AG18" s="46"/>
      <c r="AH18" s="50">
        <f t="shared" si="22"/>
        <v>0</v>
      </c>
      <c r="AI18" s="46">
        <f>'[2]DDS Off.'!$M19</f>
        <v>0</v>
      </c>
      <c r="AJ18" s="46"/>
      <c r="AK18" s="50">
        <f t="shared" si="23"/>
        <v>0</v>
      </c>
      <c r="AL18" s="46">
        <f>'[2]DDS Off.'!$N19</f>
        <v>0</v>
      </c>
      <c r="AM18" s="46"/>
      <c r="AN18" s="48">
        <f t="shared" si="24"/>
        <v>0</v>
      </c>
      <c r="AO18" s="190">
        <f t="shared" si="25"/>
        <v>0</v>
      </c>
      <c r="AP18" s="129">
        <f t="shared" si="25"/>
        <v>0</v>
      </c>
      <c r="AQ18" s="61">
        <f t="shared" si="26"/>
        <v>0</v>
      </c>
      <c r="AR18" s="46">
        <f>'[2]DDS Off.'!$P19</f>
        <v>0</v>
      </c>
      <c r="AS18" s="46"/>
      <c r="AT18" s="47">
        <f t="shared" si="27"/>
        <v>0</v>
      </c>
      <c r="AU18" s="46">
        <f>'[2]DDS Off.'!$Q19</f>
        <v>0</v>
      </c>
      <c r="AV18" s="46"/>
      <c r="AW18" s="47">
        <f t="shared" si="28"/>
        <v>0</v>
      </c>
      <c r="AX18" s="46">
        <f>'[2]DDS Off.'!$R19</f>
        <v>0</v>
      </c>
      <c r="AY18" s="46"/>
      <c r="AZ18" s="50">
        <f t="shared" si="29"/>
        <v>0</v>
      </c>
      <c r="BA18" s="190">
        <f t="shared" si="30"/>
        <v>0</v>
      </c>
      <c r="BB18" s="200">
        <f t="shared" si="31"/>
        <v>0</v>
      </c>
      <c r="BC18" s="222">
        <f t="shared" si="32"/>
        <v>0</v>
      </c>
      <c r="BD18" s="204">
        <f t="shared" si="33"/>
        <v>0</v>
      </c>
      <c r="BE18" s="217">
        <f t="shared" si="34"/>
        <v>0</v>
      </c>
      <c r="BF18" s="225">
        <f t="shared" si="35"/>
        <v>0</v>
      </c>
      <c r="BG18" s="204">
        <f t="shared" si="36"/>
        <v>0</v>
      </c>
      <c r="BH18" s="133">
        <f t="shared" si="37"/>
        <v>0</v>
      </c>
      <c r="BI18" s="225">
        <f t="shared" si="38"/>
        <v>0</v>
      </c>
      <c r="BJ18" s="290"/>
      <c r="BK18" s="45">
        <f>VLOOKUP($B18,Test!$A$69:$I$122,8,0)</f>
        <v>0</v>
      </c>
    </row>
    <row r="19" spans="1:65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Off.'!$D20</f>
        <v>0</v>
      </c>
      <c r="F19" s="46"/>
      <c r="G19" s="47">
        <f t="shared" si="13"/>
        <v>0</v>
      </c>
      <c r="H19" s="46">
        <f>'[2]DDS Off.'!$E20</f>
        <v>0</v>
      </c>
      <c r="I19" s="46"/>
      <c r="J19" s="47">
        <f t="shared" si="14"/>
        <v>0</v>
      </c>
      <c r="K19" s="46">
        <f>'[2]DDS Off.'!$F20</f>
        <v>0</v>
      </c>
      <c r="L19" s="46"/>
      <c r="M19" s="48">
        <f t="shared" si="15"/>
        <v>0</v>
      </c>
      <c r="N19" s="190">
        <f t="shared" si="39"/>
        <v>0</v>
      </c>
      <c r="O19" s="129">
        <f t="shared" si="39"/>
        <v>0</v>
      </c>
      <c r="P19" s="61">
        <f t="shared" si="16"/>
        <v>0</v>
      </c>
      <c r="Q19" s="46">
        <f>'[2]DDS Off.'!$H20</f>
        <v>0</v>
      </c>
      <c r="R19" s="46"/>
      <c r="S19" s="47">
        <f t="shared" si="17"/>
        <v>0</v>
      </c>
      <c r="T19" s="46">
        <f>'[2]DDS Off.'!$I20</f>
        <v>0</v>
      </c>
      <c r="U19" s="46"/>
      <c r="V19" s="47">
        <f t="shared" si="18"/>
        <v>0</v>
      </c>
      <c r="W19" s="46">
        <f>'[2]DDS Off.'!$J20</f>
        <v>0</v>
      </c>
      <c r="X19" s="46"/>
      <c r="Y19" s="48">
        <f t="shared" si="19"/>
        <v>0</v>
      </c>
      <c r="Z19" s="190">
        <f t="shared" si="40"/>
        <v>0</v>
      </c>
      <c r="AA19" s="200">
        <f t="shared" si="40"/>
        <v>0</v>
      </c>
      <c r="AB19" s="61">
        <f t="shared" si="20"/>
        <v>0</v>
      </c>
      <c r="AC19" s="204">
        <f t="shared" si="41"/>
        <v>0</v>
      </c>
      <c r="AD19" s="133">
        <f t="shared" si="41"/>
        <v>0</v>
      </c>
      <c r="AE19" s="311">
        <f t="shared" si="21"/>
        <v>0</v>
      </c>
      <c r="AF19" s="297">
        <f>'[2]DDS Off.'!$L20</f>
        <v>0</v>
      </c>
      <c r="AG19" s="46"/>
      <c r="AH19" s="50">
        <f t="shared" si="22"/>
        <v>0</v>
      </c>
      <c r="AI19" s="46">
        <f>'[2]DDS Off.'!$M20</f>
        <v>0</v>
      </c>
      <c r="AJ19" s="46"/>
      <c r="AK19" s="50">
        <f t="shared" si="23"/>
        <v>0</v>
      </c>
      <c r="AL19" s="46">
        <f>'[2]DDS Off.'!$N20</f>
        <v>0</v>
      </c>
      <c r="AM19" s="46"/>
      <c r="AN19" s="48">
        <f t="shared" si="24"/>
        <v>0</v>
      </c>
      <c r="AO19" s="190">
        <f t="shared" si="25"/>
        <v>0</v>
      </c>
      <c r="AP19" s="129">
        <f t="shared" si="25"/>
        <v>0</v>
      </c>
      <c r="AQ19" s="61">
        <f t="shared" si="26"/>
        <v>0</v>
      </c>
      <c r="AR19" s="46">
        <f>'[2]DDS Off.'!$P20</f>
        <v>0</v>
      </c>
      <c r="AS19" s="46"/>
      <c r="AT19" s="47">
        <f t="shared" si="27"/>
        <v>0</v>
      </c>
      <c r="AU19" s="46">
        <f>'[2]DDS Off.'!$Q20</f>
        <v>0</v>
      </c>
      <c r="AV19" s="46"/>
      <c r="AW19" s="47">
        <f t="shared" si="28"/>
        <v>0</v>
      </c>
      <c r="AX19" s="46">
        <f>'[2]DDS Off.'!$R20</f>
        <v>0</v>
      </c>
      <c r="AY19" s="46"/>
      <c r="AZ19" s="50">
        <f t="shared" si="29"/>
        <v>0</v>
      </c>
      <c r="BA19" s="190">
        <f t="shared" si="30"/>
        <v>0</v>
      </c>
      <c r="BB19" s="200">
        <f t="shared" si="31"/>
        <v>0</v>
      </c>
      <c r="BC19" s="222">
        <f t="shared" si="32"/>
        <v>0</v>
      </c>
      <c r="BD19" s="204">
        <f t="shared" si="33"/>
        <v>0</v>
      </c>
      <c r="BE19" s="217">
        <f t="shared" si="34"/>
        <v>0</v>
      </c>
      <c r="BF19" s="225">
        <f t="shared" si="35"/>
        <v>0</v>
      </c>
      <c r="BG19" s="204">
        <f t="shared" si="36"/>
        <v>0</v>
      </c>
      <c r="BH19" s="133">
        <f t="shared" si="37"/>
        <v>0</v>
      </c>
      <c r="BI19" s="225">
        <f t="shared" si="38"/>
        <v>0</v>
      </c>
      <c r="BJ19" s="290"/>
      <c r="BK19" s="45">
        <f>VLOOKUP($B19,Test!$A$69:$I$122,8,0)</f>
        <v>0</v>
      </c>
    </row>
    <row r="20" spans="1:65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Off.'!$D21</f>
        <v>0</v>
      </c>
      <c r="F20" s="46"/>
      <c r="G20" s="47">
        <f t="shared" si="13"/>
        <v>0</v>
      </c>
      <c r="H20" s="46">
        <f>'[2]DDS Off.'!$E21</f>
        <v>0</v>
      </c>
      <c r="I20" s="46"/>
      <c r="J20" s="47">
        <f t="shared" si="14"/>
        <v>0</v>
      </c>
      <c r="K20" s="46">
        <f>'[2]DDS Off.'!$F21</f>
        <v>0</v>
      </c>
      <c r="L20" s="46"/>
      <c r="M20" s="48">
        <f t="shared" si="15"/>
        <v>0</v>
      </c>
      <c r="N20" s="190">
        <f t="shared" si="39"/>
        <v>0</v>
      </c>
      <c r="O20" s="129">
        <f t="shared" si="39"/>
        <v>0</v>
      </c>
      <c r="P20" s="61">
        <f t="shared" si="16"/>
        <v>0</v>
      </c>
      <c r="Q20" s="46">
        <f>'[2]DDS Off.'!$H21</f>
        <v>0</v>
      </c>
      <c r="R20" s="46"/>
      <c r="S20" s="47">
        <f t="shared" si="17"/>
        <v>0</v>
      </c>
      <c r="T20" s="46">
        <f>'[2]DDS Off.'!$I21</f>
        <v>0</v>
      </c>
      <c r="U20" s="46"/>
      <c r="V20" s="47">
        <f t="shared" si="18"/>
        <v>0</v>
      </c>
      <c r="W20" s="46">
        <f>'[2]DDS Off.'!$J21</f>
        <v>0</v>
      </c>
      <c r="X20" s="46"/>
      <c r="Y20" s="48">
        <f t="shared" si="19"/>
        <v>0</v>
      </c>
      <c r="Z20" s="190">
        <f t="shared" si="40"/>
        <v>0</v>
      </c>
      <c r="AA20" s="200">
        <f t="shared" si="40"/>
        <v>0</v>
      </c>
      <c r="AB20" s="61">
        <f t="shared" si="20"/>
        <v>0</v>
      </c>
      <c r="AC20" s="204">
        <f t="shared" si="41"/>
        <v>0</v>
      </c>
      <c r="AD20" s="133">
        <f t="shared" si="41"/>
        <v>0</v>
      </c>
      <c r="AE20" s="311">
        <f t="shared" si="21"/>
        <v>0</v>
      </c>
      <c r="AF20" s="297">
        <f>'[2]DDS Off.'!$L21</f>
        <v>0</v>
      </c>
      <c r="AG20" s="46"/>
      <c r="AH20" s="50">
        <f t="shared" si="22"/>
        <v>0</v>
      </c>
      <c r="AI20" s="46">
        <f>'[2]DDS Off.'!$M21</f>
        <v>0</v>
      </c>
      <c r="AJ20" s="46"/>
      <c r="AK20" s="50">
        <f t="shared" si="23"/>
        <v>0</v>
      </c>
      <c r="AL20" s="46">
        <f>'[2]DDS Off.'!$N21</f>
        <v>0</v>
      </c>
      <c r="AM20" s="46"/>
      <c r="AN20" s="48">
        <f t="shared" si="24"/>
        <v>0</v>
      </c>
      <c r="AO20" s="190">
        <f t="shared" si="25"/>
        <v>0</v>
      </c>
      <c r="AP20" s="129">
        <f t="shared" si="25"/>
        <v>0</v>
      </c>
      <c r="AQ20" s="61">
        <f t="shared" si="26"/>
        <v>0</v>
      </c>
      <c r="AR20" s="46">
        <f>'[2]DDS Off.'!$P21</f>
        <v>0</v>
      </c>
      <c r="AS20" s="46"/>
      <c r="AT20" s="47">
        <f t="shared" si="27"/>
        <v>0</v>
      </c>
      <c r="AU20" s="46">
        <f>'[2]DDS Off.'!$Q21</f>
        <v>0</v>
      </c>
      <c r="AV20" s="46"/>
      <c r="AW20" s="47">
        <f t="shared" si="28"/>
        <v>0</v>
      </c>
      <c r="AX20" s="46">
        <f>'[2]DDS Off.'!$R21</f>
        <v>0</v>
      </c>
      <c r="AY20" s="46"/>
      <c r="AZ20" s="50">
        <f t="shared" si="29"/>
        <v>0</v>
      </c>
      <c r="BA20" s="190">
        <f t="shared" si="30"/>
        <v>0</v>
      </c>
      <c r="BB20" s="200">
        <f t="shared" si="31"/>
        <v>0</v>
      </c>
      <c r="BC20" s="222">
        <f t="shared" si="32"/>
        <v>0</v>
      </c>
      <c r="BD20" s="204">
        <f t="shared" si="33"/>
        <v>0</v>
      </c>
      <c r="BE20" s="217">
        <f t="shared" si="34"/>
        <v>0</v>
      </c>
      <c r="BF20" s="225">
        <f t="shared" si="35"/>
        <v>0</v>
      </c>
      <c r="BG20" s="204">
        <f t="shared" si="36"/>
        <v>0</v>
      </c>
      <c r="BH20" s="133">
        <f t="shared" si="37"/>
        <v>0</v>
      </c>
      <c r="BI20" s="225">
        <f t="shared" si="38"/>
        <v>0</v>
      </c>
      <c r="BJ20" s="290"/>
      <c r="BK20" s="45">
        <f>VLOOKUP($B20,Test!$A$69:$I$122,8,0)</f>
        <v>0</v>
      </c>
    </row>
    <row r="21" spans="1:65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'[2]DDS Off.'!$D22</f>
        <v>0</v>
      </c>
      <c r="F21" s="46"/>
      <c r="G21" s="47">
        <f t="shared" si="13"/>
        <v>0</v>
      </c>
      <c r="H21" s="46">
        <f>'[2]DDS Off.'!$E22</f>
        <v>0</v>
      </c>
      <c r="I21" s="46"/>
      <c r="J21" s="47">
        <f t="shared" si="14"/>
        <v>0</v>
      </c>
      <c r="K21" s="46">
        <f>'[2]DDS Off.'!$F22</f>
        <v>0</v>
      </c>
      <c r="L21" s="46"/>
      <c r="M21" s="48">
        <f t="shared" si="15"/>
        <v>0</v>
      </c>
      <c r="N21" s="190">
        <f t="shared" si="39"/>
        <v>0</v>
      </c>
      <c r="O21" s="129">
        <f t="shared" si="39"/>
        <v>0</v>
      </c>
      <c r="P21" s="61">
        <f t="shared" si="16"/>
        <v>0</v>
      </c>
      <c r="Q21" s="46">
        <f>'[2]DDS Off.'!$H22</f>
        <v>0</v>
      </c>
      <c r="R21" s="46"/>
      <c r="S21" s="47">
        <f t="shared" si="17"/>
        <v>0</v>
      </c>
      <c r="T21" s="46">
        <f>'[2]DDS Off.'!$I22</f>
        <v>0</v>
      </c>
      <c r="U21" s="46"/>
      <c r="V21" s="47">
        <f t="shared" si="18"/>
        <v>0</v>
      </c>
      <c r="W21" s="46">
        <f>'[2]DDS Off.'!$J22</f>
        <v>0</v>
      </c>
      <c r="X21" s="46"/>
      <c r="Y21" s="48">
        <f t="shared" si="19"/>
        <v>0</v>
      </c>
      <c r="Z21" s="190">
        <f t="shared" si="40"/>
        <v>0</v>
      </c>
      <c r="AA21" s="200">
        <f t="shared" si="40"/>
        <v>0</v>
      </c>
      <c r="AB21" s="61">
        <f t="shared" si="20"/>
        <v>0</v>
      </c>
      <c r="AC21" s="204">
        <f t="shared" si="41"/>
        <v>0</v>
      </c>
      <c r="AD21" s="133">
        <f t="shared" si="41"/>
        <v>0</v>
      </c>
      <c r="AE21" s="311">
        <f t="shared" si="21"/>
        <v>0</v>
      </c>
      <c r="AF21" s="297">
        <f>'[2]DDS Off.'!$L22</f>
        <v>0</v>
      </c>
      <c r="AG21" s="46"/>
      <c r="AH21" s="50">
        <f t="shared" si="22"/>
        <v>0</v>
      </c>
      <c r="AI21" s="46">
        <f>'[2]DDS Off.'!$M22</f>
        <v>0</v>
      </c>
      <c r="AJ21" s="46"/>
      <c r="AK21" s="50">
        <f t="shared" si="23"/>
        <v>0</v>
      </c>
      <c r="AL21" s="46">
        <f>'[2]DDS Off.'!$N22</f>
        <v>0</v>
      </c>
      <c r="AM21" s="46"/>
      <c r="AN21" s="48">
        <f t="shared" si="24"/>
        <v>0</v>
      </c>
      <c r="AO21" s="190">
        <f t="shared" si="25"/>
        <v>0</v>
      </c>
      <c r="AP21" s="129">
        <f t="shared" si="25"/>
        <v>0</v>
      </c>
      <c r="AQ21" s="61">
        <f t="shared" si="26"/>
        <v>0</v>
      </c>
      <c r="AR21" s="46">
        <f>'[2]DDS Off.'!$P22</f>
        <v>0</v>
      </c>
      <c r="AS21" s="46"/>
      <c r="AT21" s="47">
        <f t="shared" si="27"/>
        <v>0</v>
      </c>
      <c r="AU21" s="46">
        <f>'[2]DDS Off.'!$Q22</f>
        <v>0</v>
      </c>
      <c r="AV21" s="46"/>
      <c r="AW21" s="47">
        <f t="shared" si="28"/>
        <v>0</v>
      </c>
      <c r="AX21" s="46">
        <f>'[2]DDS Off.'!$R22</f>
        <v>0</v>
      </c>
      <c r="AY21" s="46"/>
      <c r="AZ21" s="50">
        <f t="shared" si="29"/>
        <v>0</v>
      </c>
      <c r="BA21" s="190">
        <f t="shared" si="30"/>
        <v>0</v>
      </c>
      <c r="BB21" s="200">
        <f t="shared" si="31"/>
        <v>0</v>
      </c>
      <c r="BC21" s="222">
        <f t="shared" si="32"/>
        <v>0</v>
      </c>
      <c r="BD21" s="204">
        <f t="shared" si="33"/>
        <v>0</v>
      </c>
      <c r="BE21" s="217">
        <f t="shared" si="34"/>
        <v>0</v>
      </c>
      <c r="BF21" s="225">
        <f t="shared" si="35"/>
        <v>0</v>
      </c>
      <c r="BG21" s="204">
        <f t="shared" si="36"/>
        <v>0</v>
      </c>
      <c r="BH21" s="133">
        <f t="shared" si="37"/>
        <v>0</v>
      </c>
      <c r="BI21" s="225">
        <f t="shared" si="38"/>
        <v>0</v>
      </c>
      <c r="BJ21" s="290"/>
      <c r="BK21" s="45">
        <f>VLOOKUP($B21,Test!$A$69:$I$122,8,0)</f>
        <v>0</v>
      </c>
    </row>
    <row r="22" spans="1:65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Off.'!$D23</f>
        <v>219418.45999999993</v>
      </c>
      <c r="F22" s="46">
        <v>233664.98</v>
      </c>
      <c r="G22" s="47">
        <f t="shared" si="13"/>
        <v>-14246.520000000077</v>
      </c>
      <c r="H22" s="46">
        <f>'[2]DDS Off.'!$E23</f>
        <v>242172.52</v>
      </c>
      <c r="I22" s="46">
        <v>221490.07</v>
      </c>
      <c r="J22" s="47">
        <f t="shared" si="14"/>
        <v>20682.449999999983</v>
      </c>
      <c r="K22" s="46">
        <f>'[2]DDS Off.'!$F23</f>
        <v>246168.75</v>
      </c>
      <c r="L22" s="46">
        <v>257429.97</v>
      </c>
      <c r="M22" s="48">
        <f t="shared" si="15"/>
        <v>-11261.220000000001</v>
      </c>
      <c r="N22" s="190">
        <f t="shared" si="39"/>
        <v>707759.73</v>
      </c>
      <c r="O22" s="129">
        <f t="shared" si="39"/>
        <v>712585.02</v>
      </c>
      <c r="P22" s="61">
        <f t="shared" si="16"/>
        <v>-4825.2900000000373</v>
      </c>
      <c r="Q22" s="46">
        <f>'[2]DDS Off.'!$H23</f>
        <v>259134.35</v>
      </c>
      <c r="R22" s="46">
        <v>240440.92</v>
      </c>
      <c r="S22" s="47">
        <f t="shared" si="17"/>
        <v>18693.429999999993</v>
      </c>
      <c r="T22" s="46">
        <f>'[2]DDS Off.'!$I23</f>
        <v>257669.70000000004</v>
      </c>
      <c r="U22" s="46"/>
      <c r="V22" s="47">
        <f t="shared" si="18"/>
        <v>257669.70000000004</v>
      </c>
      <c r="W22" s="46">
        <f>'[2]DDS Off.'!$J23</f>
        <v>258607.00000000003</v>
      </c>
      <c r="X22" s="46"/>
      <c r="Y22" s="48">
        <f t="shared" si="19"/>
        <v>258607.00000000003</v>
      </c>
      <c r="Z22" s="190">
        <f t="shared" si="40"/>
        <v>775411.05</v>
      </c>
      <c r="AA22" s="200">
        <f t="shared" si="40"/>
        <v>240440.92</v>
      </c>
      <c r="AB22" s="61">
        <f t="shared" si="20"/>
        <v>534970.13</v>
      </c>
      <c r="AC22" s="204">
        <f t="shared" si="41"/>
        <v>1483170.78</v>
      </c>
      <c r="AD22" s="133">
        <f t="shared" si="41"/>
        <v>953025.94000000006</v>
      </c>
      <c r="AE22" s="311">
        <f t="shared" si="21"/>
        <v>530144.84</v>
      </c>
      <c r="AF22" s="297">
        <f>'[2]DDS Off.'!$L23</f>
        <v>308239.2</v>
      </c>
      <c r="AG22" s="46"/>
      <c r="AH22" s="50">
        <f t="shared" si="22"/>
        <v>308239.2</v>
      </c>
      <c r="AI22" s="46">
        <f>'[2]DDS Off.'!$M23</f>
        <v>332940.86</v>
      </c>
      <c r="AJ22" s="46"/>
      <c r="AK22" s="50">
        <f t="shared" si="23"/>
        <v>332940.86</v>
      </c>
      <c r="AL22" s="46">
        <f>'[2]DDS Off.'!$N23</f>
        <v>350641.01</v>
      </c>
      <c r="AM22" s="46"/>
      <c r="AN22" s="48">
        <f t="shared" si="24"/>
        <v>350641.01</v>
      </c>
      <c r="AO22" s="190">
        <f t="shared" si="25"/>
        <v>991821.07000000007</v>
      </c>
      <c r="AP22" s="129">
        <f t="shared" si="25"/>
        <v>0</v>
      </c>
      <c r="AQ22" s="61">
        <f t="shared" si="26"/>
        <v>991821.07000000007</v>
      </c>
      <c r="AR22" s="46">
        <f>'[2]DDS Off.'!$P23</f>
        <v>347830.7</v>
      </c>
      <c r="AS22" s="46"/>
      <c r="AT22" s="47">
        <f t="shared" si="27"/>
        <v>347830.7</v>
      </c>
      <c r="AU22" s="46">
        <f>'[2]DDS Off.'!$Q23</f>
        <v>348209.44</v>
      </c>
      <c r="AV22" s="46"/>
      <c r="AW22" s="47">
        <f t="shared" si="28"/>
        <v>348209.44</v>
      </c>
      <c r="AX22" s="46">
        <f>'[2]DDS Off.'!$R23</f>
        <v>344467.92</v>
      </c>
      <c r="AY22" s="46"/>
      <c r="AZ22" s="50">
        <f t="shared" si="29"/>
        <v>344467.92</v>
      </c>
      <c r="BA22" s="190">
        <f t="shared" si="30"/>
        <v>1040508.06</v>
      </c>
      <c r="BB22" s="200">
        <f t="shared" si="31"/>
        <v>0</v>
      </c>
      <c r="BC22" s="222">
        <f t="shared" si="32"/>
        <v>1040508.06</v>
      </c>
      <c r="BD22" s="204">
        <f t="shared" si="33"/>
        <v>2032329.13</v>
      </c>
      <c r="BE22" s="217">
        <f t="shared" si="34"/>
        <v>0</v>
      </c>
      <c r="BF22" s="225">
        <f t="shared" si="35"/>
        <v>2032329.13</v>
      </c>
      <c r="BG22" s="204">
        <f t="shared" si="36"/>
        <v>3515499.91</v>
      </c>
      <c r="BH22" s="133">
        <f t="shared" si="37"/>
        <v>953025.94000000006</v>
      </c>
      <c r="BI22" s="225">
        <f t="shared" si="38"/>
        <v>2562473.9700000002</v>
      </c>
      <c r="BJ22" s="290"/>
      <c r="BK22" s="45">
        <f>VLOOKUP($B22,Test!$A$69:$I$122,8,0)</f>
        <v>191374.45</v>
      </c>
      <c r="BM22" s="34" t="s">
        <v>113</v>
      </c>
    </row>
    <row r="23" spans="1:65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Off.'!$D24</f>
        <v>165000</v>
      </c>
      <c r="F23" s="46">
        <v>204316.67</v>
      </c>
      <c r="G23" s="47">
        <f t="shared" si="13"/>
        <v>-39316.670000000013</v>
      </c>
      <c r="H23" s="46">
        <f>'[2]DDS Off.'!$E24</f>
        <v>228000</v>
      </c>
      <c r="I23" s="46">
        <v>235646.79</v>
      </c>
      <c r="J23" s="47">
        <f t="shared" si="14"/>
        <v>-7646.7900000000081</v>
      </c>
      <c r="K23" s="46">
        <f>'[2]DDS Off.'!$F24</f>
        <v>155100</v>
      </c>
      <c r="L23" s="46">
        <v>160650.34</v>
      </c>
      <c r="M23" s="48">
        <f t="shared" si="15"/>
        <v>-5550.3399999999965</v>
      </c>
      <c r="N23" s="190">
        <f t="shared" si="39"/>
        <v>548100</v>
      </c>
      <c r="O23" s="129">
        <f t="shared" si="39"/>
        <v>600613.80000000005</v>
      </c>
      <c r="P23" s="61">
        <f t="shared" si="16"/>
        <v>-52513.800000000047</v>
      </c>
      <c r="Q23" s="46">
        <f>'[2]DDS Off.'!$H24</f>
        <v>137000</v>
      </c>
      <c r="R23" s="46">
        <v>168441.23</v>
      </c>
      <c r="S23" s="47">
        <f t="shared" si="17"/>
        <v>-31441.23000000001</v>
      </c>
      <c r="T23" s="46">
        <f>'[2]DDS Off.'!$I24</f>
        <v>320000</v>
      </c>
      <c r="U23" s="46"/>
      <c r="V23" s="47">
        <f t="shared" si="18"/>
        <v>320000</v>
      </c>
      <c r="W23" s="46">
        <f>'[2]DDS Off.'!$J24</f>
        <v>170000</v>
      </c>
      <c r="X23" s="46"/>
      <c r="Y23" s="48">
        <f t="shared" si="19"/>
        <v>170000</v>
      </c>
      <c r="Z23" s="190">
        <f t="shared" si="40"/>
        <v>627000</v>
      </c>
      <c r="AA23" s="200">
        <f t="shared" si="40"/>
        <v>168441.23</v>
      </c>
      <c r="AB23" s="61">
        <f t="shared" si="20"/>
        <v>458558.77</v>
      </c>
      <c r="AC23" s="204">
        <f t="shared" si="41"/>
        <v>1175100</v>
      </c>
      <c r="AD23" s="133">
        <f t="shared" si="41"/>
        <v>769055.03</v>
      </c>
      <c r="AE23" s="311">
        <f t="shared" si="21"/>
        <v>406044.97</v>
      </c>
      <c r="AF23" s="297">
        <f>'[2]DDS Off.'!$L24</f>
        <v>195000</v>
      </c>
      <c r="AG23" s="46"/>
      <c r="AH23" s="50">
        <f t="shared" si="22"/>
        <v>195000</v>
      </c>
      <c r="AI23" s="46">
        <f>'[2]DDS Off.'!$M24</f>
        <v>228000</v>
      </c>
      <c r="AJ23" s="46"/>
      <c r="AK23" s="50">
        <f t="shared" si="23"/>
        <v>228000</v>
      </c>
      <c r="AL23" s="46">
        <f>'[2]DDS Off.'!$N24</f>
        <v>132000</v>
      </c>
      <c r="AM23" s="46"/>
      <c r="AN23" s="48">
        <f t="shared" si="24"/>
        <v>132000</v>
      </c>
      <c r="AO23" s="190">
        <f t="shared" si="25"/>
        <v>555000</v>
      </c>
      <c r="AP23" s="129">
        <f t="shared" si="25"/>
        <v>0</v>
      </c>
      <c r="AQ23" s="61">
        <f t="shared" si="26"/>
        <v>555000</v>
      </c>
      <c r="AR23" s="46">
        <f>'[2]DDS Off.'!$P24</f>
        <v>132000</v>
      </c>
      <c r="AS23" s="46"/>
      <c r="AT23" s="47">
        <f t="shared" si="27"/>
        <v>132000</v>
      </c>
      <c r="AU23" s="46">
        <f>'[2]DDS Off.'!$Q24</f>
        <v>183000</v>
      </c>
      <c r="AV23" s="46"/>
      <c r="AW23" s="47">
        <f t="shared" si="28"/>
        <v>183000</v>
      </c>
      <c r="AX23" s="46">
        <f>'[2]DDS Off.'!$R24</f>
        <v>165000</v>
      </c>
      <c r="AY23" s="46"/>
      <c r="AZ23" s="50">
        <f t="shared" si="29"/>
        <v>165000</v>
      </c>
      <c r="BA23" s="190">
        <f t="shared" si="30"/>
        <v>480000</v>
      </c>
      <c r="BB23" s="200">
        <f t="shared" si="31"/>
        <v>0</v>
      </c>
      <c r="BC23" s="222">
        <f t="shared" si="32"/>
        <v>480000</v>
      </c>
      <c r="BD23" s="204">
        <f t="shared" si="33"/>
        <v>1035000</v>
      </c>
      <c r="BE23" s="217">
        <f t="shared" si="34"/>
        <v>0</v>
      </c>
      <c r="BF23" s="225">
        <f t="shared" si="35"/>
        <v>1035000</v>
      </c>
      <c r="BG23" s="204">
        <f t="shared" si="36"/>
        <v>2210100</v>
      </c>
      <c r="BH23" s="133">
        <f t="shared" si="37"/>
        <v>769055.03</v>
      </c>
      <c r="BI23" s="225">
        <f t="shared" si="38"/>
        <v>1441044.97</v>
      </c>
      <c r="BJ23" s="290"/>
      <c r="BK23" s="45">
        <f>VLOOKUP($B23,Test!$A$69:$I$122,8,0)</f>
        <v>236363.46</v>
      </c>
    </row>
    <row r="24" spans="1:65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Off.'!$D25</f>
        <v>13192</v>
      </c>
      <c r="F24" s="46">
        <v>8646.7800000000007</v>
      </c>
      <c r="G24" s="47">
        <f t="shared" si="13"/>
        <v>4545.2199999999993</v>
      </c>
      <c r="H24" s="46">
        <f>'[2]DDS Off.'!$E25</f>
        <v>13192</v>
      </c>
      <c r="I24" s="46">
        <v>8646.7800000000007</v>
      </c>
      <c r="J24" s="47">
        <f t="shared" si="14"/>
        <v>4545.2199999999993</v>
      </c>
      <c r="K24" s="46">
        <f>'[2]DDS Off.'!$F25</f>
        <v>13192</v>
      </c>
      <c r="L24" s="46">
        <v>8646.7800000000007</v>
      </c>
      <c r="M24" s="48">
        <f t="shared" si="15"/>
        <v>4545.2199999999993</v>
      </c>
      <c r="N24" s="190">
        <f t="shared" si="39"/>
        <v>39576</v>
      </c>
      <c r="O24" s="129">
        <f t="shared" si="39"/>
        <v>25940.340000000004</v>
      </c>
      <c r="P24" s="61">
        <f t="shared" si="16"/>
        <v>13635.659999999996</v>
      </c>
      <c r="Q24" s="46">
        <f>'[2]DDS Off.'!$H25</f>
        <v>13192</v>
      </c>
      <c r="R24" s="46">
        <v>8646.7800000000007</v>
      </c>
      <c r="S24" s="47">
        <f t="shared" si="17"/>
        <v>4545.2199999999993</v>
      </c>
      <c r="T24" s="46">
        <f>'[2]DDS Off.'!$I25</f>
        <v>13192</v>
      </c>
      <c r="U24" s="46"/>
      <c r="V24" s="47">
        <f t="shared" si="18"/>
        <v>13192</v>
      </c>
      <c r="W24" s="46">
        <f>'[2]DDS Off.'!$J25</f>
        <v>15525</v>
      </c>
      <c r="X24" s="46"/>
      <c r="Y24" s="48">
        <f t="shared" si="19"/>
        <v>15525</v>
      </c>
      <c r="Z24" s="190">
        <f t="shared" si="40"/>
        <v>41909</v>
      </c>
      <c r="AA24" s="200">
        <f t="shared" si="40"/>
        <v>8646.7800000000007</v>
      </c>
      <c r="AB24" s="61">
        <f t="shared" si="20"/>
        <v>33262.22</v>
      </c>
      <c r="AC24" s="204">
        <f t="shared" si="41"/>
        <v>81485</v>
      </c>
      <c r="AD24" s="133">
        <f t="shared" si="41"/>
        <v>34587.120000000003</v>
      </c>
      <c r="AE24" s="311">
        <f t="shared" si="21"/>
        <v>46897.88</v>
      </c>
      <c r="AF24" s="297">
        <f>'[2]DDS Off.'!$L25</f>
        <v>15525</v>
      </c>
      <c r="AG24" s="46"/>
      <c r="AH24" s="50">
        <f t="shared" si="22"/>
        <v>15525</v>
      </c>
      <c r="AI24" s="46">
        <f>'[2]DDS Off.'!$M25</f>
        <v>15525</v>
      </c>
      <c r="AJ24" s="46"/>
      <c r="AK24" s="50">
        <f t="shared" si="23"/>
        <v>15525</v>
      </c>
      <c r="AL24" s="46">
        <f>'[2]DDS Off.'!$N25</f>
        <v>15525</v>
      </c>
      <c r="AM24" s="46"/>
      <c r="AN24" s="48">
        <f t="shared" si="24"/>
        <v>15525</v>
      </c>
      <c r="AO24" s="190">
        <f t="shared" si="25"/>
        <v>46575</v>
      </c>
      <c r="AP24" s="129">
        <f t="shared" si="25"/>
        <v>0</v>
      </c>
      <c r="AQ24" s="61">
        <f t="shared" si="26"/>
        <v>46575</v>
      </c>
      <c r="AR24" s="46">
        <f>'[2]DDS Off.'!$P25</f>
        <v>15525</v>
      </c>
      <c r="AS24" s="46"/>
      <c r="AT24" s="47">
        <f t="shared" si="27"/>
        <v>15525</v>
      </c>
      <c r="AU24" s="46">
        <f>'[2]DDS Off.'!$Q25</f>
        <v>15525</v>
      </c>
      <c r="AV24" s="46"/>
      <c r="AW24" s="47">
        <f t="shared" si="28"/>
        <v>15525</v>
      </c>
      <c r="AX24" s="46">
        <f>'[2]DDS Off.'!$R25</f>
        <v>15521</v>
      </c>
      <c r="AY24" s="46"/>
      <c r="AZ24" s="50">
        <f t="shared" si="29"/>
        <v>15521</v>
      </c>
      <c r="BA24" s="190">
        <f t="shared" si="30"/>
        <v>46571</v>
      </c>
      <c r="BB24" s="200">
        <f t="shared" si="31"/>
        <v>0</v>
      </c>
      <c r="BC24" s="222">
        <f t="shared" si="32"/>
        <v>46571</v>
      </c>
      <c r="BD24" s="204">
        <f t="shared" si="33"/>
        <v>93146</v>
      </c>
      <c r="BE24" s="217">
        <f t="shared" si="34"/>
        <v>0</v>
      </c>
      <c r="BF24" s="225">
        <f t="shared" si="35"/>
        <v>93146</v>
      </c>
      <c r="BG24" s="204">
        <f t="shared" si="36"/>
        <v>174631</v>
      </c>
      <c r="BH24" s="133">
        <f t="shared" si="37"/>
        <v>34587.120000000003</v>
      </c>
      <c r="BI24" s="225">
        <f t="shared" si="38"/>
        <v>140043.88</v>
      </c>
      <c r="BJ24" s="290"/>
      <c r="BK24" s="45">
        <f>VLOOKUP($B24,Test!$A$69:$I$122,8,0)</f>
        <v>10405.030000000001</v>
      </c>
    </row>
    <row r="25" spans="1:65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Off.'!$D26</f>
        <v>60000</v>
      </c>
      <c r="F25" s="46">
        <v>47160.65</v>
      </c>
      <c r="G25" s="47">
        <f t="shared" si="13"/>
        <v>12839.349999999999</v>
      </c>
      <c r="H25" s="46">
        <f>'[2]DDS Off.'!$E26</f>
        <v>60000</v>
      </c>
      <c r="I25" s="46">
        <v>47871.43</v>
      </c>
      <c r="J25" s="47">
        <f t="shared" si="14"/>
        <v>12128.57</v>
      </c>
      <c r="K25" s="46">
        <f>'[2]DDS Off.'!$F26</f>
        <v>80000</v>
      </c>
      <c r="L25" s="46">
        <v>33560.199999999997</v>
      </c>
      <c r="M25" s="48">
        <f t="shared" si="15"/>
        <v>46439.8</v>
      </c>
      <c r="N25" s="190">
        <f t="shared" si="39"/>
        <v>200000</v>
      </c>
      <c r="O25" s="129">
        <f t="shared" si="39"/>
        <v>128592.28</v>
      </c>
      <c r="P25" s="61">
        <f t="shared" si="16"/>
        <v>71407.72</v>
      </c>
      <c r="Q25" s="46">
        <f>'[2]DDS Off.'!$H26</f>
        <v>60000</v>
      </c>
      <c r="R25" s="46">
        <v>23848.63</v>
      </c>
      <c r="S25" s="47">
        <f t="shared" si="17"/>
        <v>36151.369999999995</v>
      </c>
      <c r="T25" s="46">
        <f>'[2]DDS Off.'!$I26</f>
        <v>60000</v>
      </c>
      <c r="U25" s="46"/>
      <c r="V25" s="47">
        <f t="shared" si="18"/>
        <v>60000</v>
      </c>
      <c r="W25" s="46">
        <f>'[2]DDS Off.'!$J26</f>
        <v>80000</v>
      </c>
      <c r="X25" s="46"/>
      <c r="Y25" s="48">
        <f t="shared" si="19"/>
        <v>80000</v>
      </c>
      <c r="Z25" s="190">
        <f t="shared" si="40"/>
        <v>200000</v>
      </c>
      <c r="AA25" s="200">
        <f t="shared" si="40"/>
        <v>23848.63</v>
      </c>
      <c r="AB25" s="61">
        <f t="shared" si="20"/>
        <v>176151.37</v>
      </c>
      <c r="AC25" s="204">
        <f t="shared" si="41"/>
        <v>400000</v>
      </c>
      <c r="AD25" s="133">
        <f t="shared" si="41"/>
        <v>152440.91</v>
      </c>
      <c r="AE25" s="311">
        <f t="shared" si="21"/>
        <v>247559.09</v>
      </c>
      <c r="AF25" s="297">
        <f>'[2]DDS Off.'!$L26</f>
        <v>60000</v>
      </c>
      <c r="AG25" s="46"/>
      <c r="AH25" s="50">
        <f t="shared" si="22"/>
        <v>60000</v>
      </c>
      <c r="AI25" s="46">
        <f>'[2]DDS Off.'!$M26</f>
        <v>60000</v>
      </c>
      <c r="AJ25" s="46"/>
      <c r="AK25" s="50">
        <f>AI25-AJ25</f>
        <v>60000</v>
      </c>
      <c r="AL25" s="46">
        <f>'[2]DDS Off.'!$N26</f>
        <v>80000</v>
      </c>
      <c r="AM25" s="46"/>
      <c r="AN25" s="48">
        <f t="shared" si="24"/>
        <v>80000</v>
      </c>
      <c r="AO25" s="190">
        <f t="shared" si="25"/>
        <v>200000</v>
      </c>
      <c r="AP25" s="129">
        <f t="shared" si="25"/>
        <v>0</v>
      </c>
      <c r="AQ25" s="61">
        <f t="shared" si="26"/>
        <v>200000</v>
      </c>
      <c r="AR25" s="46">
        <f>'[2]DDS Off.'!$P26</f>
        <v>60000</v>
      </c>
      <c r="AS25" s="46"/>
      <c r="AT25" s="47">
        <f t="shared" si="27"/>
        <v>60000</v>
      </c>
      <c r="AU25" s="46">
        <f>'[2]DDS Off.'!$Q26</f>
        <v>60000</v>
      </c>
      <c r="AV25" s="46"/>
      <c r="AW25" s="47">
        <f t="shared" si="28"/>
        <v>60000</v>
      </c>
      <c r="AX25" s="46">
        <f>'[2]DDS Off.'!$R26</f>
        <v>80000</v>
      </c>
      <c r="AY25" s="46"/>
      <c r="AZ25" s="50">
        <f t="shared" si="29"/>
        <v>80000</v>
      </c>
      <c r="BA25" s="190">
        <f t="shared" si="30"/>
        <v>200000</v>
      </c>
      <c r="BB25" s="200">
        <f t="shared" si="31"/>
        <v>0</v>
      </c>
      <c r="BC25" s="222">
        <f t="shared" si="32"/>
        <v>200000</v>
      </c>
      <c r="BD25" s="204">
        <f t="shared" si="33"/>
        <v>400000</v>
      </c>
      <c r="BE25" s="217">
        <f t="shared" si="34"/>
        <v>0</v>
      </c>
      <c r="BF25" s="225">
        <f t="shared" si="35"/>
        <v>400000</v>
      </c>
      <c r="BG25" s="204">
        <f t="shared" si="36"/>
        <v>800000</v>
      </c>
      <c r="BH25" s="133">
        <f t="shared" si="37"/>
        <v>152440.91</v>
      </c>
      <c r="BI25" s="225">
        <f t="shared" si="38"/>
        <v>647559.09</v>
      </c>
      <c r="BJ25" s="290"/>
      <c r="BK25" s="45">
        <f>VLOOKUP($B25,Test!$A$69:$I$122,8,0)</f>
        <v>53457.58</v>
      </c>
    </row>
    <row r="26" spans="1:65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Off.'!$D27</f>
        <v>40000</v>
      </c>
      <c r="F26" s="46">
        <v>9499.25</v>
      </c>
      <c r="G26" s="47">
        <f t="shared" si="13"/>
        <v>30500.75</v>
      </c>
      <c r="H26" s="46">
        <f>'[2]DDS Off.'!$E27</f>
        <v>40000</v>
      </c>
      <c r="I26" s="46">
        <v>33321.03</v>
      </c>
      <c r="J26" s="47">
        <f t="shared" si="14"/>
        <v>6678.9700000000012</v>
      </c>
      <c r="K26" s="46">
        <f>'[2]DDS Off.'!$F27</f>
        <v>40000</v>
      </c>
      <c r="L26" s="46">
        <v>25673.15</v>
      </c>
      <c r="M26" s="48">
        <f t="shared" si="15"/>
        <v>14326.849999999999</v>
      </c>
      <c r="N26" s="190">
        <f t="shared" si="39"/>
        <v>120000</v>
      </c>
      <c r="O26" s="129">
        <f t="shared" si="39"/>
        <v>68493.429999999993</v>
      </c>
      <c r="P26" s="61">
        <f t="shared" si="16"/>
        <v>51506.570000000007</v>
      </c>
      <c r="Q26" s="46">
        <f>'[2]DDS Off.'!$H27</f>
        <v>40000</v>
      </c>
      <c r="R26" s="46">
        <v>6273.41</v>
      </c>
      <c r="S26" s="47">
        <f t="shared" si="17"/>
        <v>33726.589999999997</v>
      </c>
      <c r="T26" s="46">
        <f>'[2]DDS Off.'!$I27</f>
        <v>40000</v>
      </c>
      <c r="U26" s="46"/>
      <c r="V26" s="47">
        <f t="shared" si="18"/>
        <v>40000</v>
      </c>
      <c r="W26" s="46">
        <f>'[2]DDS Off.'!$J27</f>
        <v>40000</v>
      </c>
      <c r="X26" s="46"/>
      <c r="Y26" s="48">
        <f t="shared" si="19"/>
        <v>40000</v>
      </c>
      <c r="Z26" s="190">
        <f t="shared" si="40"/>
        <v>120000</v>
      </c>
      <c r="AA26" s="200">
        <f t="shared" si="40"/>
        <v>6273.41</v>
      </c>
      <c r="AB26" s="61">
        <f t="shared" si="20"/>
        <v>113726.59</v>
      </c>
      <c r="AC26" s="204">
        <f t="shared" si="41"/>
        <v>240000</v>
      </c>
      <c r="AD26" s="133">
        <f t="shared" si="41"/>
        <v>74766.84</v>
      </c>
      <c r="AE26" s="311">
        <f t="shared" si="21"/>
        <v>165233.16</v>
      </c>
      <c r="AF26" s="297">
        <f>'[2]DDS Off.'!$L27</f>
        <v>40000</v>
      </c>
      <c r="AG26" s="46"/>
      <c r="AH26" s="50">
        <f t="shared" si="22"/>
        <v>40000</v>
      </c>
      <c r="AI26" s="46">
        <f>'[2]DDS Off.'!$M27</f>
        <v>40000</v>
      </c>
      <c r="AJ26" s="46"/>
      <c r="AK26" s="50">
        <f t="shared" si="23"/>
        <v>40000</v>
      </c>
      <c r="AL26" s="46">
        <f>'[2]DDS Off.'!$N27</f>
        <v>40000</v>
      </c>
      <c r="AM26" s="46"/>
      <c r="AN26" s="48">
        <f t="shared" si="24"/>
        <v>40000</v>
      </c>
      <c r="AO26" s="190">
        <f t="shared" si="25"/>
        <v>120000</v>
      </c>
      <c r="AP26" s="129">
        <f t="shared" si="25"/>
        <v>0</v>
      </c>
      <c r="AQ26" s="61">
        <f t="shared" si="26"/>
        <v>120000</v>
      </c>
      <c r="AR26" s="46">
        <f>'[2]DDS Off.'!$P27</f>
        <v>40000</v>
      </c>
      <c r="AS26" s="46"/>
      <c r="AT26" s="47">
        <f t="shared" si="27"/>
        <v>40000</v>
      </c>
      <c r="AU26" s="46">
        <f>'[2]DDS Off.'!$Q27</f>
        <v>40000</v>
      </c>
      <c r="AV26" s="46"/>
      <c r="AW26" s="47">
        <f t="shared" si="28"/>
        <v>40000</v>
      </c>
      <c r="AX26" s="46">
        <f>'[2]DDS Off.'!$R27</f>
        <v>40000</v>
      </c>
      <c r="AY26" s="46"/>
      <c r="AZ26" s="50">
        <f t="shared" si="29"/>
        <v>40000</v>
      </c>
      <c r="BA26" s="190">
        <f t="shared" si="30"/>
        <v>120000</v>
      </c>
      <c r="BB26" s="200">
        <f t="shared" si="31"/>
        <v>0</v>
      </c>
      <c r="BC26" s="222">
        <f t="shared" si="32"/>
        <v>120000</v>
      </c>
      <c r="BD26" s="204">
        <f t="shared" si="33"/>
        <v>240000</v>
      </c>
      <c r="BE26" s="217">
        <f t="shared" si="34"/>
        <v>0</v>
      </c>
      <c r="BF26" s="225">
        <f t="shared" si="35"/>
        <v>240000</v>
      </c>
      <c r="BG26" s="204">
        <f t="shared" si="36"/>
        <v>480000</v>
      </c>
      <c r="BH26" s="133">
        <f t="shared" si="37"/>
        <v>74766.84</v>
      </c>
      <c r="BI26" s="225">
        <f t="shared" si="38"/>
        <v>405233.16000000003</v>
      </c>
      <c r="BJ26" s="290"/>
      <c r="BK26" s="45">
        <f>VLOOKUP($B26,Test!$A$69:$I$122,8,0)</f>
        <v>5997.36</v>
      </c>
    </row>
    <row r="27" spans="1:65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Off.'!$D28</f>
        <v>30776</v>
      </c>
      <c r="F27" s="46"/>
      <c r="G27" s="47">
        <f t="shared" si="13"/>
        <v>30776</v>
      </c>
      <c r="H27" s="46">
        <f>'[2]DDS Off.'!$E28</f>
        <v>8944</v>
      </c>
      <c r="I27" s="46"/>
      <c r="J27" s="47">
        <f t="shared" si="14"/>
        <v>8944</v>
      </c>
      <c r="K27" s="46">
        <f>'[2]DDS Off.'!$F28</f>
        <v>5776</v>
      </c>
      <c r="L27" s="46">
        <v>15472</v>
      </c>
      <c r="M27" s="48">
        <f t="shared" si="15"/>
        <v>-9696</v>
      </c>
      <c r="N27" s="190">
        <f t="shared" si="39"/>
        <v>45496</v>
      </c>
      <c r="O27" s="129">
        <f t="shared" si="39"/>
        <v>15472</v>
      </c>
      <c r="P27" s="61">
        <f t="shared" si="16"/>
        <v>30024</v>
      </c>
      <c r="Q27" s="46">
        <f>'[2]DDS Off.'!$H28</f>
        <v>0</v>
      </c>
      <c r="R27" s="46">
        <v>14720</v>
      </c>
      <c r="S27" s="47">
        <f t="shared" si="17"/>
        <v>-14720</v>
      </c>
      <c r="T27" s="46">
        <f>'[2]DDS Off.'!$I28</f>
        <v>0</v>
      </c>
      <c r="U27" s="46"/>
      <c r="V27" s="47">
        <f t="shared" si="18"/>
        <v>0</v>
      </c>
      <c r="W27" s="46">
        <f>'[2]DDS Off.'!$J28</f>
        <v>10000</v>
      </c>
      <c r="X27" s="46"/>
      <c r="Y27" s="48">
        <f t="shared" si="19"/>
        <v>10000</v>
      </c>
      <c r="Z27" s="190">
        <f t="shared" si="40"/>
        <v>10000</v>
      </c>
      <c r="AA27" s="200">
        <f t="shared" si="40"/>
        <v>14720</v>
      </c>
      <c r="AB27" s="61">
        <f t="shared" si="20"/>
        <v>-4720</v>
      </c>
      <c r="AC27" s="204">
        <f t="shared" si="41"/>
        <v>55496</v>
      </c>
      <c r="AD27" s="133">
        <f t="shared" si="41"/>
        <v>30192</v>
      </c>
      <c r="AE27" s="311">
        <f t="shared" si="21"/>
        <v>25304</v>
      </c>
      <c r="AF27" s="297">
        <f>'[2]DDS Off.'!$L28</f>
        <v>6000</v>
      </c>
      <c r="AG27" s="46"/>
      <c r="AH27" s="50">
        <f t="shared" si="22"/>
        <v>6000</v>
      </c>
      <c r="AI27" s="46">
        <f>'[2]DDS Off.'!$M28</f>
        <v>0</v>
      </c>
      <c r="AJ27" s="46"/>
      <c r="AK27" s="50">
        <f t="shared" si="23"/>
        <v>0</v>
      </c>
      <c r="AL27" s="46">
        <f>'[2]DDS Off.'!$N28</f>
        <v>0</v>
      </c>
      <c r="AM27" s="46"/>
      <c r="AN27" s="48">
        <f t="shared" si="24"/>
        <v>0</v>
      </c>
      <c r="AO27" s="190">
        <f t="shared" si="25"/>
        <v>6000</v>
      </c>
      <c r="AP27" s="129">
        <f t="shared" si="25"/>
        <v>0</v>
      </c>
      <c r="AQ27" s="61">
        <f t="shared" si="26"/>
        <v>6000</v>
      </c>
      <c r="AR27" s="46">
        <f>'[2]DDS Off.'!$P28</f>
        <v>0</v>
      </c>
      <c r="AS27" s="46"/>
      <c r="AT27" s="47">
        <f t="shared" si="27"/>
        <v>0</v>
      </c>
      <c r="AU27" s="46">
        <f>'[2]DDS Off.'!$Q28</f>
        <v>0</v>
      </c>
      <c r="AV27" s="46"/>
      <c r="AW27" s="47">
        <f t="shared" si="28"/>
        <v>0</v>
      </c>
      <c r="AX27" s="46">
        <f>'[2]DDS Off.'!$R28</f>
        <v>0</v>
      </c>
      <c r="AY27" s="46"/>
      <c r="AZ27" s="50">
        <f t="shared" si="29"/>
        <v>0</v>
      </c>
      <c r="BA27" s="190">
        <f t="shared" si="30"/>
        <v>0</v>
      </c>
      <c r="BB27" s="200">
        <f t="shared" si="31"/>
        <v>0</v>
      </c>
      <c r="BC27" s="222">
        <f t="shared" si="32"/>
        <v>0</v>
      </c>
      <c r="BD27" s="204">
        <f t="shared" si="33"/>
        <v>6000</v>
      </c>
      <c r="BE27" s="217">
        <f t="shared" si="34"/>
        <v>0</v>
      </c>
      <c r="BF27" s="225">
        <f t="shared" si="35"/>
        <v>6000</v>
      </c>
      <c r="BG27" s="204">
        <f t="shared" si="36"/>
        <v>61496</v>
      </c>
      <c r="BH27" s="133">
        <f t="shared" si="37"/>
        <v>30192</v>
      </c>
      <c r="BI27" s="225">
        <f t="shared" si="38"/>
        <v>31304</v>
      </c>
      <c r="BJ27" s="290"/>
      <c r="BK27" s="45">
        <f>VLOOKUP($B27,Test!$A$69:$I$122,8,0)</f>
        <v>0</v>
      </c>
    </row>
    <row r="28" spans="1:65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Off.'!$D29</f>
        <v>70000</v>
      </c>
      <c r="F28" s="46">
        <v>59910.32</v>
      </c>
      <c r="G28" s="47">
        <f t="shared" si="13"/>
        <v>10089.68</v>
      </c>
      <c r="H28" s="46">
        <f>'[2]DDS Off.'!$E29</f>
        <v>70000</v>
      </c>
      <c r="I28" s="46">
        <v>40961.21</v>
      </c>
      <c r="J28" s="47">
        <f t="shared" si="14"/>
        <v>29038.79</v>
      </c>
      <c r="K28" s="46">
        <f>'[2]DDS Off.'!$F29</f>
        <v>70000</v>
      </c>
      <c r="L28" s="46">
        <v>21356.84</v>
      </c>
      <c r="M28" s="48">
        <f t="shared" si="15"/>
        <v>48643.16</v>
      </c>
      <c r="N28" s="190">
        <f t="shared" si="39"/>
        <v>210000</v>
      </c>
      <c r="O28" s="129">
        <f t="shared" si="39"/>
        <v>122228.37</v>
      </c>
      <c r="P28" s="61">
        <f t="shared" si="16"/>
        <v>87771.63</v>
      </c>
      <c r="Q28" s="46">
        <f>'[2]DDS Off.'!$H29</f>
        <v>70000</v>
      </c>
      <c r="R28" s="46">
        <v>5016</v>
      </c>
      <c r="S28" s="47">
        <f t="shared" si="17"/>
        <v>64984</v>
      </c>
      <c r="T28" s="46">
        <f>'[2]DDS Off.'!$I29</f>
        <v>70000</v>
      </c>
      <c r="U28" s="46"/>
      <c r="V28" s="47">
        <f t="shared" si="18"/>
        <v>70000</v>
      </c>
      <c r="W28" s="46">
        <f>'[2]DDS Off.'!$J29</f>
        <v>70000</v>
      </c>
      <c r="X28" s="46"/>
      <c r="Y28" s="48">
        <f t="shared" si="19"/>
        <v>70000</v>
      </c>
      <c r="Z28" s="190">
        <f t="shared" si="40"/>
        <v>210000</v>
      </c>
      <c r="AA28" s="200">
        <f t="shared" si="40"/>
        <v>5016</v>
      </c>
      <c r="AB28" s="61">
        <f t="shared" si="20"/>
        <v>204984</v>
      </c>
      <c r="AC28" s="204">
        <f t="shared" si="41"/>
        <v>420000</v>
      </c>
      <c r="AD28" s="133">
        <f t="shared" si="41"/>
        <v>127244.37</v>
      </c>
      <c r="AE28" s="311">
        <f t="shared" si="21"/>
        <v>292755.63</v>
      </c>
      <c r="AF28" s="297">
        <f>'[2]DDS Off.'!$L29</f>
        <v>70000</v>
      </c>
      <c r="AG28" s="46"/>
      <c r="AH28" s="50">
        <f t="shared" si="22"/>
        <v>70000</v>
      </c>
      <c r="AI28" s="46">
        <f>'[2]DDS Off.'!$M29</f>
        <v>70000</v>
      </c>
      <c r="AJ28" s="46"/>
      <c r="AK28" s="50">
        <f t="shared" si="23"/>
        <v>70000</v>
      </c>
      <c r="AL28" s="46">
        <f>'[2]DDS Off.'!$N29</f>
        <v>70000</v>
      </c>
      <c r="AM28" s="46"/>
      <c r="AN28" s="48">
        <f t="shared" si="24"/>
        <v>70000</v>
      </c>
      <c r="AO28" s="190">
        <f t="shared" si="25"/>
        <v>210000</v>
      </c>
      <c r="AP28" s="129">
        <f t="shared" si="25"/>
        <v>0</v>
      </c>
      <c r="AQ28" s="61">
        <f t="shared" si="26"/>
        <v>210000</v>
      </c>
      <c r="AR28" s="46">
        <f>'[2]DDS Off.'!$P29</f>
        <v>70000</v>
      </c>
      <c r="AS28" s="46"/>
      <c r="AT28" s="47">
        <f t="shared" si="27"/>
        <v>70000</v>
      </c>
      <c r="AU28" s="46">
        <f>'[2]DDS Off.'!$Q29</f>
        <v>70000</v>
      </c>
      <c r="AV28" s="46"/>
      <c r="AW28" s="47">
        <f t="shared" si="28"/>
        <v>70000</v>
      </c>
      <c r="AX28" s="46">
        <f>'[2]DDS Off.'!$R29</f>
        <v>70000</v>
      </c>
      <c r="AY28" s="46"/>
      <c r="AZ28" s="50">
        <f t="shared" si="29"/>
        <v>70000</v>
      </c>
      <c r="BA28" s="190">
        <f t="shared" si="30"/>
        <v>210000</v>
      </c>
      <c r="BB28" s="200">
        <f t="shared" si="31"/>
        <v>0</v>
      </c>
      <c r="BC28" s="222">
        <f t="shared" si="32"/>
        <v>210000</v>
      </c>
      <c r="BD28" s="204">
        <f t="shared" si="33"/>
        <v>420000</v>
      </c>
      <c r="BE28" s="217">
        <f t="shared" si="34"/>
        <v>0</v>
      </c>
      <c r="BF28" s="225">
        <f t="shared" si="35"/>
        <v>420000</v>
      </c>
      <c r="BG28" s="204">
        <f t="shared" si="36"/>
        <v>840000</v>
      </c>
      <c r="BH28" s="133">
        <f t="shared" si="37"/>
        <v>127244.37</v>
      </c>
      <c r="BI28" s="225">
        <f t="shared" si="38"/>
        <v>712755.63</v>
      </c>
      <c r="BJ28" s="290"/>
      <c r="BK28" s="45">
        <f>VLOOKUP($B28,Test!$A$69:$I$122,8,0)</f>
        <v>51569.37</v>
      </c>
    </row>
    <row r="29" spans="1:65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Off.'!$D30</f>
        <v>0</v>
      </c>
      <c r="F29" s="46"/>
      <c r="G29" s="47">
        <f t="shared" si="13"/>
        <v>0</v>
      </c>
      <c r="H29" s="46">
        <f>'[2]DDS Off.'!$E30</f>
        <v>0</v>
      </c>
      <c r="I29" s="46"/>
      <c r="J29" s="47">
        <f t="shared" si="14"/>
        <v>0</v>
      </c>
      <c r="K29" s="46">
        <f>'[2]DDS Off.'!$F30</f>
        <v>0</v>
      </c>
      <c r="L29" s="46"/>
      <c r="M29" s="48">
        <f t="shared" si="15"/>
        <v>0</v>
      </c>
      <c r="N29" s="190">
        <f t="shared" si="39"/>
        <v>0</v>
      </c>
      <c r="O29" s="129">
        <f t="shared" si="39"/>
        <v>0</v>
      </c>
      <c r="P29" s="61">
        <f t="shared" si="16"/>
        <v>0</v>
      </c>
      <c r="Q29" s="46">
        <f>'[2]DDS Off.'!$H30</f>
        <v>0</v>
      </c>
      <c r="R29" s="46"/>
      <c r="S29" s="47">
        <f t="shared" si="17"/>
        <v>0</v>
      </c>
      <c r="T29" s="46">
        <f>'[2]DDS Off.'!$I30</f>
        <v>0</v>
      </c>
      <c r="U29" s="46"/>
      <c r="V29" s="47">
        <f t="shared" si="18"/>
        <v>0</v>
      </c>
      <c r="W29" s="46">
        <f>'[2]DDS Off.'!$J30</f>
        <v>0</v>
      </c>
      <c r="X29" s="46"/>
      <c r="Y29" s="48">
        <f t="shared" si="19"/>
        <v>0</v>
      </c>
      <c r="Z29" s="190">
        <f t="shared" si="40"/>
        <v>0</v>
      </c>
      <c r="AA29" s="200">
        <f t="shared" si="40"/>
        <v>0</v>
      </c>
      <c r="AB29" s="61">
        <f t="shared" si="20"/>
        <v>0</v>
      </c>
      <c r="AC29" s="204">
        <f t="shared" si="41"/>
        <v>0</v>
      </c>
      <c r="AD29" s="133">
        <f t="shared" si="41"/>
        <v>0</v>
      </c>
      <c r="AE29" s="311">
        <f t="shared" si="21"/>
        <v>0</v>
      </c>
      <c r="AF29" s="297">
        <f>'[2]DDS Off.'!$L30</f>
        <v>0</v>
      </c>
      <c r="AG29" s="46"/>
      <c r="AH29" s="50">
        <f t="shared" si="22"/>
        <v>0</v>
      </c>
      <c r="AI29" s="46">
        <f>'[2]DDS Off.'!$M30</f>
        <v>0</v>
      </c>
      <c r="AJ29" s="46"/>
      <c r="AK29" s="50">
        <f t="shared" si="23"/>
        <v>0</v>
      </c>
      <c r="AL29" s="46">
        <f>'[2]DDS Off.'!$N30</f>
        <v>0</v>
      </c>
      <c r="AM29" s="46"/>
      <c r="AN29" s="48">
        <f t="shared" si="24"/>
        <v>0</v>
      </c>
      <c r="AO29" s="190">
        <f t="shared" si="25"/>
        <v>0</v>
      </c>
      <c r="AP29" s="129">
        <f t="shared" si="25"/>
        <v>0</v>
      </c>
      <c r="AQ29" s="61">
        <f t="shared" si="26"/>
        <v>0</v>
      </c>
      <c r="AR29" s="46">
        <f>'[2]DDS Off.'!$P30</f>
        <v>0</v>
      </c>
      <c r="AS29" s="46"/>
      <c r="AT29" s="47">
        <f t="shared" si="27"/>
        <v>0</v>
      </c>
      <c r="AU29" s="46">
        <f>'[2]DDS Off.'!$Q30</f>
        <v>0</v>
      </c>
      <c r="AV29" s="46"/>
      <c r="AW29" s="47">
        <f t="shared" si="28"/>
        <v>0</v>
      </c>
      <c r="AX29" s="46">
        <f>'[2]DDS Off.'!$R30</f>
        <v>0</v>
      </c>
      <c r="AY29" s="46"/>
      <c r="AZ29" s="50">
        <f t="shared" si="29"/>
        <v>0</v>
      </c>
      <c r="BA29" s="190">
        <f t="shared" si="30"/>
        <v>0</v>
      </c>
      <c r="BB29" s="200">
        <f t="shared" si="31"/>
        <v>0</v>
      </c>
      <c r="BC29" s="222">
        <f t="shared" si="32"/>
        <v>0</v>
      </c>
      <c r="BD29" s="204">
        <f t="shared" si="33"/>
        <v>0</v>
      </c>
      <c r="BE29" s="217">
        <f t="shared" si="34"/>
        <v>0</v>
      </c>
      <c r="BF29" s="225">
        <f t="shared" si="35"/>
        <v>0</v>
      </c>
      <c r="BG29" s="204">
        <f t="shared" si="36"/>
        <v>0</v>
      </c>
      <c r="BH29" s="133">
        <f t="shared" si="37"/>
        <v>0</v>
      </c>
      <c r="BI29" s="225">
        <f t="shared" si="38"/>
        <v>0</v>
      </c>
      <c r="BJ29" s="290"/>
      <c r="BK29" s="45">
        <f>VLOOKUP($B29,Test!$A$69:$I$122,8,0)</f>
        <v>0</v>
      </c>
    </row>
    <row r="30" spans="1:65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Off.'!$D31</f>
        <v>0</v>
      </c>
      <c r="F30" s="46"/>
      <c r="G30" s="47">
        <f t="shared" si="13"/>
        <v>0</v>
      </c>
      <c r="H30" s="46">
        <f>'[2]DDS Off.'!$E31</f>
        <v>0</v>
      </c>
      <c r="I30" s="46"/>
      <c r="J30" s="47">
        <f t="shared" si="14"/>
        <v>0</v>
      </c>
      <c r="K30" s="46">
        <f>'[2]DDS Off.'!$F31</f>
        <v>0</v>
      </c>
      <c r="L30" s="46"/>
      <c r="M30" s="48">
        <f t="shared" si="15"/>
        <v>0</v>
      </c>
      <c r="N30" s="190">
        <f t="shared" si="39"/>
        <v>0</v>
      </c>
      <c r="O30" s="129">
        <f t="shared" si="39"/>
        <v>0</v>
      </c>
      <c r="P30" s="61">
        <f t="shared" si="16"/>
        <v>0</v>
      </c>
      <c r="Q30" s="46">
        <f>'[2]DDS Off.'!$H31</f>
        <v>0</v>
      </c>
      <c r="R30" s="46"/>
      <c r="S30" s="47">
        <f t="shared" si="17"/>
        <v>0</v>
      </c>
      <c r="T30" s="46">
        <f>'[2]DDS Off.'!$I31</f>
        <v>0</v>
      </c>
      <c r="U30" s="46"/>
      <c r="V30" s="47">
        <f t="shared" si="18"/>
        <v>0</v>
      </c>
      <c r="W30" s="46">
        <f>'[2]DDS Off.'!$J31</f>
        <v>0</v>
      </c>
      <c r="X30" s="46"/>
      <c r="Y30" s="48">
        <f t="shared" si="19"/>
        <v>0</v>
      </c>
      <c r="Z30" s="190">
        <f t="shared" si="40"/>
        <v>0</v>
      </c>
      <c r="AA30" s="200">
        <f t="shared" si="40"/>
        <v>0</v>
      </c>
      <c r="AB30" s="61">
        <f t="shared" si="20"/>
        <v>0</v>
      </c>
      <c r="AC30" s="204">
        <f t="shared" si="41"/>
        <v>0</v>
      </c>
      <c r="AD30" s="133">
        <f t="shared" si="41"/>
        <v>0</v>
      </c>
      <c r="AE30" s="311">
        <f t="shared" si="21"/>
        <v>0</v>
      </c>
      <c r="AF30" s="297">
        <f>'[2]DDS Off.'!$L31</f>
        <v>0</v>
      </c>
      <c r="AG30" s="46"/>
      <c r="AH30" s="50">
        <f t="shared" si="22"/>
        <v>0</v>
      </c>
      <c r="AI30" s="46">
        <f>'[2]DDS Off.'!$M31</f>
        <v>0</v>
      </c>
      <c r="AJ30" s="46"/>
      <c r="AK30" s="50">
        <f t="shared" si="23"/>
        <v>0</v>
      </c>
      <c r="AL30" s="46">
        <f>'[2]DDS Off.'!$N31</f>
        <v>0</v>
      </c>
      <c r="AM30" s="46"/>
      <c r="AN30" s="48">
        <f t="shared" si="24"/>
        <v>0</v>
      </c>
      <c r="AO30" s="190">
        <f t="shared" si="25"/>
        <v>0</v>
      </c>
      <c r="AP30" s="129">
        <f t="shared" si="25"/>
        <v>0</v>
      </c>
      <c r="AQ30" s="61">
        <f t="shared" si="26"/>
        <v>0</v>
      </c>
      <c r="AR30" s="46">
        <f>'[2]DDS Off.'!$P31</f>
        <v>0</v>
      </c>
      <c r="AS30" s="46"/>
      <c r="AT30" s="47">
        <f t="shared" si="27"/>
        <v>0</v>
      </c>
      <c r="AU30" s="46">
        <f>'[2]DDS Off.'!$Q31</f>
        <v>0</v>
      </c>
      <c r="AV30" s="46"/>
      <c r="AW30" s="47">
        <f t="shared" si="28"/>
        <v>0</v>
      </c>
      <c r="AX30" s="46">
        <f>'[2]DDS Off.'!$R31</f>
        <v>0</v>
      </c>
      <c r="AY30" s="46"/>
      <c r="AZ30" s="50">
        <f t="shared" si="29"/>
        <v>0</v>
      </c>
      <c r="BA30" s="190">
        <f t="shared" si="30"/>
        <v>0</v>
      </c>
      <c r="BB30" s="200">
        <f t="shared" si="31"/>
        <v>0</v>
      </c>
      <c r="BC30" s="222">
        <f t="shared" si="32"/>
        <v>0</v>
      </c>
      <c r="BD30" s="204">
        <f t="shared" si="33"/>
        <v>0</v>
      </c>
      <c r="BE30" s="217">
        <f t="shared" si="34"/>
        <v>0</v>
      </c>
      <c r="BF30" s="225">
        <f t="shared" si="35"/>
        <v>0</v>
      </c>
      <c r="BG30" s="204">
        <f t="shared" si="36"/>
        <v>0</v>
      </c>
      <c r="BH30" s="133">
        <f t="shared" si="37"/>
        <v>0</v>
      </c>
      <c r="BI30" s="225">
        <f t="shared" si="38"/>
        <v>0</v>
      </c>
      <c r="BJ30" s="290"/>
      <c r="BK30" s="45">
        <f>VLOOKUP($B30,Test!$A$69:$I$122,8,0)</f>
        <v>0</v>
      </c>
    </row>
    <row r="31" spans="1:65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Off.'!$D32</f>
        <v>0</v>
      </c>
      <c r="F31" s="46"/>
      <c r="G31" s="47">
        <f t="shared" si="13"/>
        <v>0</v>
      </c>
      <c r="H31" s="46">
        <f>'[2]DDS Off.'!$E32</f>
        <v>0</v>
      </c>
      <c r="I31" s="46"/>
      <c r="J31" s="47">
        <f t="shared" si="14"/>
        <v>0</v>
      </c>
      <c r="K31" s="46">
        <f>'[2]DDS Off.'!$F32</f>
        <v>0</v>
      </c>
      <c r="L31" s="46"/>
      <c r="M31" s="48">
        <f t="shared" si="15"/>
        <v>0</v>
      </c>
      <c r="N31" s="190">
        <f t="shared" si="39"/>
        <v>0</v>
      </c>
      <c r="O31" s="129">
        <f t="shared" si="39"/>
        <v>0</v>
      </c>
      <c r="P31" s="61">
        <f t="shared" si="16"/>
        <v>0</v>
      </c>
      <c r="Q31" s="46">
        <f>'[2]DDS Off.'!$H32</f>
        <v>0</v>
      </c>
      <c r="R31" s="46"/>
      <c r="S31" s="47">
        <f t="shared" si="17"/>
        <v>0</v>
      </c>
      <c r="T31" s="46">
        <f>'[2]DDS Off.'!$I32</f>
        <v>0</v>
      </c>
      <c r="U31" s="46"/>
      <c r="V31" s="47">
        <f t="shared" si="18"/>
        <v>0</v>
      </c>
      <c r="W31" s="46">
        <f>'[2]DDS Off.'!$J32</f>
        <v>0</v>
      </c>
      <c r="X31" s="46"/>
      <c r="Y31" s="48">
        <f t="shared" si="19"/>
        <v>0</v>
      </c>
      <c r="Z31" s="190">
        <f t="shared" si="40"/>
        <v>0</v>
      </c>
      <c r="AA31" s="200">
        <f t="shared" si="40"/>
        <v>0</v>
      </c>
      <c r="AB31" s="61">
        <f t="shared" si="20"/>
        <v>0</v>
      </c>
      <c r="AC31" s="204">
        <f t="shared" si="41"/>
        <v>0</v>
      </c>
      <c r="AD31" s="133">
        <f t="shared" si="41"/>
        <v>0</v>
      </c>
      <c r="AE31" s="311">
        <f t="shared" si="21"/>
        <v>0</v>
      </c>
      <c r="AF31" s="297">
        <f>'[2]DDS Off.'!$L32</f>
        <v>0</v>
      </c>
      <c r="AG31" s="46"/>
      <c r="AH31" s="50">
        <f t="shared" si="22"/>
        <v>0</v>
      </c>
      <c r="AI31" s="46">
        <f>'[2]DDS Off.'!$M32</f>
        <v>0</v>
      </c>
      <c r="AJ31" s="46"/>
      <c r="AK31" s="50">
        <f t="shared" si="23"/>
        <v>0</v>
      </c>
      <c r="AL31" s="46">
        <f>'[2]DDS Off.'!$N32</f>
        <v>0</v>
      </c>
      <c r="AM31" s="46"/>
      <c r="AN31" s="48">
        <f t="shared" si="24"/>
        <v>0</v>
      </c>
      <c r="AO31" s="190">
        <f t="shared" si="25"/>
        <v>0</v>
      </c>
      <c r="AP31" s="129">
        <f t="shared" si="25"/>
        <v>0</v>
      </c>
      <c r="AQ31" s="61">
        <f t="shared" si="26"/>
        <v>0</v>
      </c>
      <c r="AR31" s="46">
        <f>'[2]DDS Off.'!$P32</f>
        <v>0</v>
      </c>
      <c r="AS31" s="46"/>
      <c r="AT31" s="47">
        <f t="shared" si="27"/>
        <v>0</v>
      </c>
      <c r="AU31" s="46">
        <f>'[2]DDS Off.'!$Q32</f>
        <v>0</v>
      </c>
      <c r="AV31" s="46"/>
      <c r="AW31" s="47">
        <f t="shared" si="28"/>
        <v>0</v>
      </c>
      <c r="AX31" s="46">
        <f>'[2]DDS Off.'!$R32</f>
        <v>0</v>
      </c>
      <c r="AY31" s="46"/>
      <c r="AZ31" s="50">
        <f t="shared" si="29"/>
        <v>0</v>
      </c>
      <c r="BA31" s="190">
        <f t="shared" si="30"/>
        <v>0</v>
      </c>
      <c r="BB31" s="200">
        <f t="shared" si="31"/>
        <v>0</v>
      </c>
      <c r="BC31" s="222">
        <f t="shared" si="32"/>
        <v>0</v>
      </c>
      <c r="BD31" s="204">
        <f t="shared" si="33"/>
        <v>0</v>
      </c>
      <c r="BE31" s="217">
        <f t="shared" si="34"/>
        <v>0</v>
      </c>
      <c r="BF31" s="225">
        <f t="shared" si="35"/>
        <v>0</v>
      </c>
      <c r="BG31" s="204">
        <f t="shared" si="36"/>
        <v>0</v>
      </c>
      <c r="BH31" s="133">
        <f t="shared" si="37"/>
        <v>0</v>
      </c>
      <c r="BI31" s="225">
        <f t="shared" si="38"/>
        <v>0</v>
      </c>
      <c r="BJ31" s="290"/>
      <c r="BK31" s="45">
        <f>VLOOKUP($B31,Test!$A$69:$I$122,8,0)</f>
        <v>0</v>
      </c>
    </row>
    <row r="32" spans="1:65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Off.'!$D33</f>
        <v>235600</v>
      </c>
      <c r="F32" s="46">
        <v>228610.09</v>
      </c>
      <c r="G32" s="47">
        <f t="shared" si="13"/>
        <v>6989.9100000000035</v>
      </c>
      <c r="H32" s="46">
        <f>'[2]DDS Off.'!$E33</f>
        <v>237500</v>
      </c>
      <c r="I32" s="46">
        <v>229228.98</v>
      </c>
      <c r="J32" s="47">
        <f t="shared" si="14"/>
        <v>8271.0199999999895</v>
      </c>
      <c r="K32" s="46">
        <f>'[2]DDS Off.'!$F33</f>
        <v>237500</v>
      </c>
      <c r="L32" s="46">
        <v>239095.16</v>
      </c>
      <c r="M32" s="48">
        <f t="shared" si="15"/>
        <v>-1595.1600000000035</v>
      </c>
      <c r="N32" s="190">
        <f t="shared" si="39"/>
        <v>710600</v>
      </c>
      <c r="O32" s="129">
        <f t="shared" si="39"/>
        <v>696934.23</v>
      </c>
      <c r="P32" s="61">
        <f t="shared" si="16"/>
        <v>13665.770000000019</v>
      </c>
      <c r="Q32" s="46">
        <f>'[2]DDS Off.'!$H33</f>
        <v>237500</v>
      </c>
      <c r="R32" s="46">
        <v>194057.87</v>
      </c>
      <c r="S32" s="47">
        <f t="shared" si="17"/>
        <v>43442.130000000005</v>
      </c>
      <c r="T32" s="46">
        <f>'[2]DDS Off.'!$I33</f>
        <v>237500</v>
      </c>
      <c r="U32" s="46"/>
      <c r="V32" s="47">
        <f t="shared" si="18"/>
        <v>237500</v>
      </c>
      <c r="W32" s="46">
        <f>'[2]DDS Off.'!$J33</f>
        <v>237500</v>
      </c>
      <c r="X32" s="46"/>
      <c r="Y32" s="48">
        <f t="shared" si="19"/>
        <v>237500</v>
      </c>
      <c r="Z32" s="190">
        <f t="shared" si="40"/>
        <v>712500</v>
      </c>
      <c r="AA32" s="200">
        <f t="shared" si="40"/>
        <v>194057.87</v>
      </c>
      <c r="AB32" s="61">
        <f t="shared" si="20"/>
        <v>518442.13</v>
      </c>
      <c r="AC32" s="204">
        <f t="shared" si="41"/>
        <v>1423100</v>
      </c>
      <c r="AD32" s="133">
        <f t="shared" si="41"/>
        <v>890992.1</v>
      </c>
      <c r="AE32" s="311">
        <f t="shared" si="21"/>
        <v>532107.9</v>
      </c>
      <c r="AF32" s="297">
        <f>'[2]DDS Off.'!$L33</f>
        <v>237500</v>
      </c>
      <c r="AG32" s="46"/>
      <c r="AH32" s="50">
        <f t="shared" si="22"/>
        <v>237500</v>
      </c>
      <c r="AI32" s="46">
        <f>'[2]DDS Off.'!$M33</f>
        <v>239400</v>
      </c>
      <c r="AJ32" s="46"/>
      <c r="AK32" s="50">
        <f t="shared" si="23"/>
        <v>239400</v>
      </c>
      <c r="AL32" s="46">
        <f>'[2]DDS Off.'!$N33</f>
        <v>239400</v>
      </c>
      <c r="AM32" s="46"/>
      <c r="AN32" s="48">
        <f t="shared" si="24"/>
        <v>239400</v>
      </c>
      <c r="AO32" s="190">
        <f t="shared" si="25"/>
        <v>716300</v>
      </c>
      <c r="AP32" s="129">
        <f t="shared" si="25"/>
        <v>0</v>
      </c>
      <c r="AQ32" s="61">
        <f t="shared" si="26"/>
        <v>716300</v>
      </c>
      <c r="AR32" s="46">
        <f>'[2]DDS Off.'!$P33</f>
        <v>239400</v>
      </c>
      <c r="AS32" s="46"/>
      <c r="AT32" s="47">
        <f t="shared" si="27"/>
        <v>239400</v>
      </c>
      <c r="AU32" s="46">
        <f>'[2]DDS Off.'!$Q33</f>
        <v>239400</v>
      </c>
      <c r="AV32" s="46"/>
      <c r="AW32" s="47">
        <f t="shared" si="28"/>
        <v>239400</v>
      </c>
      <c r="AX32" s="46">
        <f>'[2]DDS Off.'!$R33</f>
        <v>239400</v>
      </c>
      <c r="AY32" s="46"/>
      <c r="AZ32" s="50">
        <f t="shared" si="29"/>
        <v>239400</v>
      </c>
      <c r="BA32" s="190">
        <f t="shared" si="30"/>
        <v>718200</v>
      </c>
      <c r="BB32" s="200">
        <f t="shared" si="31"/>
        <v>0</v>
      </c>
      <c r="BC32" s="222">
        <f t="shared" si="32"/>
        <v>718200</v>
      </c>
      <c r="BD32" s="204">
        <f t="shared" si="33"/>
        <v>1434500</v>
      </c>
      <c r="BE32" s="217">
        <f t="shared" si="34"/>
        <v>0</v>
      </c>
      <c r="BF32" s="225">
        <f t="shared" si="35"/>
        <v>1434500</v>
      </c>
      <c r="BG32" s="204">
        <f t="shared" si="36"/>
        <v>2857600</v>
      </c>
      <c r="BH32" s="133">
        <f t="shared" si="37"/>
        <v>890992.1</v>
      </c>
      <c r="BI32" s="225">
        <f t="shared" si="38"/>
        <v>1966607.9</v>
      </c>
      <c r="BJ32" s="290"/>
      <c r="BK32" s="45">
        <f>VLOOKUP($B32,Test!$A$69:$I$122,8,0)</f>
        <v>234151.89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Off.'!$D34</f>
        <v>0</v>
      </c>
      <c r="F33" s="46"/>
      <c r="G33" s="47">
        <f t="shared" si="13"/>
        <v>0</v>
      </c>
      <c r="H33" s="46">
        <f>'[2]DDS Off.'!$E34</f>
        <v>0</v>
      </c>
      <c r="I33" s="46"/>
      <c r="J33" s="47">
        <f t="shared" si="14"/>
        <v>0</v>
      </c>
      <c r="K33" s="46">
        <f>'[2]DDS Off.'!$F34</f>
        <v>0</v>
      </c>
      <c r="L33" s="46"/>
      <c r="M33" s="48">
        <f t="shared" si="15"/>
        <v>0</v>
      </c>
      <c r="N33" s="190">
        <f t="shared" si="39"/>
        <v>0</v>
      </c>
      <c r="O33" s="129">
        <f t="shared" si="39"/>
        <v>0</v>
      </c>
      <c r="P33" s="61">
        <f t="shared" si="16"/>
        <v>0</v>
      </c>
      <c r="Q33" s="46">
        <f>'[2]DDS Off.'!$H34</f>
        <v>0</v>
      </c>
      <c r="R33" s="46"/>
      <c r="S33" s="47">
        <f t="shared" si="17"/>
        <v>0</v>
      </c>
      <c r="T33" s="46">
        <f>'[2]DDS Off.'!$I34</f>
        <v>0</v>
      </c>
      <c r="U33" s="46"/>
      <c r="V33" s="47">
        <f t="shared" si="18"/>
        <v>0</v>
      </c>
      <c r="W33" s="46">
        <f>'[2]DDS Off.'!$J34</f>
        <v>0</v>
      </c>
      <c r="X33" s="46"/>
      <c r="Y33" s="48">
        <f t="shared" si="19"/>
        <v>0</v>
      </c>
      <c r="Z33" s="190">
        <f t="shared" si="40"/>
        <v>0</v>
      </c>
      <c r="AA33" s="200">
        <f t="shared" si="40"/>
        <v>0</v>
      </c>
      <c r="AB33" s="61">
        <f t="shared" si="20"/>
        <v>0</v>
      </c>
      <c r="AC33" s="204">
        <f t="shared" si="41"/>
        <v>0</v>
      </c>
      <c r="AD33" s="133">
        <f t="shared" si="41"/>
        <v>0</v>
      </c>
      <c r="AE33" s="311">
        <f t="shared" si="21"/>
        <v>0</v>
      </c>
      <c r="AF33" s="297">
        <f>'[2]DDS Off.'!$L34</f>
        <v>0</v>
      </c>
      <c r="AG33" s="46"/>
      <c r="AH33" s="50">
        <f t="shared" si="22"/>
        <v>0</v>
      </c>
      <c r="AI33" s="46">
        <f>'[2]DDS Off.'!$M34</f>
        <v>0</v>
      </c>
      <c r="AJ33" s="46"/>
      <c r="AK33" s="50">
        <f t="shared" si="23"/>
        <v>0</v>
      </c>
      <c r="AL33" s="46">
        <f>'[2]DDS Off.'!$N34</f>
        <v>0</v>
      </c>
      <c r="AM33" s="46"/>
      <c r="AN33" s="48">
        <f t="shared" si="24"/>
        <v>0</v>
      </c>
      <c r="AO33" s="190">
        <f t="shared" si="25"/>
        <v>0</v>
      </c>
      <c r="AP33" s="129">
        <f t="shared" si="25"/>
        <v>0</v>
      </c>
      <c r="AQ33" s="61">
        <f t="shared" si="26"/>
        <v>0</v>
      </c>
      <c r="AR33" s="46">
        <f>'[2]DDS Off.'!$P34</f>
        <v>0</v>
      </c>
      <c r="AS33" s="46"/>
      <c r="AT33" s="47">
        <f t="shared" si="27"/>
        <v>0</v>
      </c>
      <c r="AU33" s="46">
        <f>'[2]DDS Off.'!$Q34</f>
        <v>0</v>
      </c>
      <c r="AV33" s="46"/>
      <c r="AW33" s="47">
        <f t="shared" si="28"/>
        <v>0</v>
      </c>
      <c r="AX33" s="46">
        <f>'[2]DDS Off.'!$R34</f>
        <v>0</v>
      </c>
      <c r="AY33" s="46"/>
      <c r="AZ33" s="50">
        <f t="shared" si="29"/>
        <v>0</v>
      </c>
      <c r="BA33" s="190">
        <f t="shared" si="30"/>
        <v>0</v>
      </c>
      <c r="BB33" s="200">
        <f t="shared" si="31"/>
        <v>0</v>
      </c>
      <c r="BC33" s="222">
        <f t="shared" si="32"/>
        <v>0</v>
      </c>
      <c r="BD33" s="204">
        <f t="shared" si="33"/>
        <v>0</v>
      </c>
      <c r="BE33" s="217">
        <f t="shared" si="34"/>
        <v>0</v>
      </c>
      <c r="BF33" s="225">
        <f t="shared" si="35"/>
        <v>0</v>
      </c>
      <c r="BG33" s="204">
        <f t="shared" si="36"/>
        <v>0</v>
      </c>
      <c r="BH33" s="133">
        <f t="shared" si="37"/>
        <v>0</v>
      </c>
      <c r="BI33" s="225">
        <f t="shared" si="38"/>
        <v>0</v>
      </c>
      <c r="BJ33" s="290"/>
      <c r="BK33" s="45">
        <f>VLOOKUP($B33,Test!$A$69:$I$122,8,0)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Off.'!$D35</f>
        <v>0</v>
      </c>
      <c r="F34" s="46"/>
      <c r="G34" s="47">
        <f t="shared" si="13"/>
        <v>0</v>
      </c>
      <c r="H34" s="46">
        <f>'[2]DDS Off.'!$E35</f>
        <v>0</v>
      </c>
      <c r="I34" s="46"/>
      <c r="J34" s="47">
        <f t="shared" si="14"/>
        <v>0</v>
      </c>
      <c r="K34" s="46">
        <f>'[2]DDS Off.'!$F35</f>
        <v>0</v>
      </c>
      <c r="L34" s="46"/>
      <c r="M34" s="48">
        <f t="shared" si="15"/>
        <v>0</v>
      </c>
      <c r="N34" s="190">
        <f t="shared" si="39"/>
        <v>0</v>
      </c>
      <c r="O34" s="129">
        <f t="shared" si="39"/>
        <v>0</v>
      </c>
      <c r="P34" s="61">
        <f t="shared" si="16"/>
        <v>0</v>
      </c>
      <c r="Q34" s="46">
        <f>'[2]DDS Off.'!$H35</f>
        <v>0</v>
      </c>
      <c r="R34" s="46"/>
      <c r="S34" s="47">
        <f t="shared" si="17"/>
        <v>0</v>
      </c>
      <c r="T34" s="46">
        <f>'[2]DDS Off.'!$I35</f>
        <v>0</v>
      </c>
      <c r="U34" s="46"/>
      <c r="V34" s="47">
        <f t="shared" si="18"/>
        <v>0</v>
      </c>
      <c r="W34" s="46">
        <f>'[2]DDS Off.'!$J35</f>
        <v>0</v>
      </c>
      <c r="X34" s="46"/>
      <c r="Y34" s="48">
        <f t="shared" si="19"/>
        <v>0</v>
      </c>
      <c r="Z34" s="190">
        <f t="shared" si="40"/>
        <v>0</v>
      </c>
      <c r="AA34" s="200">
        <f t="shared" si="40"/>
        <v>0</v>
      </c>
      <c r="AB34" s="61">
        <f t="shared" si="20"/>
        <v>0</v>
      </c>
      <c r="AC34" s="204">
        <f t="shared" si="41"/>
        <v>0</v>
      </c>
      <c r="AD34" s="133">
        <f t="shared" si="41"/>
        <v>0</v>
      </c>
      <c r="AE34" s="311">
        <f t="shared" si="21"/>
        <v>0</v>
      </c>
      <c r="AF34" s="297">
        <f>'[2]DDS Off.'!$L35</f>
        <v>0</v>
      </c>
      <c r="AG34" s="46"/>
      <c r="AH34" s="50">
        <f t="shared" si="22"/>
        <v>0</v>
      </c>
      <c r="AI34" s="46">
        <f>'[2]DDS Off.'!$M35</f>
        <v>0</v>
      </c>
      <c r="AJ34" s="46"/>
      <c r="AK34" s="50">
        <f t="shared" si="23"/>
        <v>0</v>
      </c>
      <c r="AL34" s="46">
        <f>'[2]DDS Off.'!$N35</f>
        <v>0</v>
      </c>
      <c r="AM34" s="46"/>
      <c r="AN34" s="48">
        <f t="shared" si="24"/>
        <v>0</v>
      </c>
      <c r="AO34" s="190">
        <f t="shared" si="25"/>
        <v>0</v>
      </c>
      <c r="AP34" s="129">
        <f t="shared" si="25"/>
        <v>0</v>
      </c>
      <c r="AQ34" s="61">
        <f t="shared" si="26"/>
        <v>0</v>
      </c>
      <c r="AR34" s="46">
        <f>'[2]DDS Off.'!$P35</f>
        <v>0</v>
      </c>
      <c r="AS34" s="46"/>
      <c r="AT34" s="47">
        <f t="shared" si="27"/>
        <v>0</v>
      </c>
      <c r="AU34" s="46">
        <f>'[2]DDS Off.'!$Q35</f>
        <v>0</v>
      </c>
      <c r="AV34" s="46"/>
      <c r="AW34" s="47">
        <f t="shared" si="28"/>
        <v>0</v>
      </c>
      <c r="AX34" s="46">
        <f>'[2]DDS Off.'!$R35</f>
        <v>0</v>
      </c>
      <c r="AY34" s="46"/>
      <c r="AZ34" s="50">
        <f t="shared" si="29"/>
        <v>0</v>
      </c>
      <c r="BA34" s="190">
        <f t="shared" si="30"/>
        <v>0</v>
      </c>
      <c r="BB34" s="200">
        <f t="shared" si="31"/>
        <v>0</v>
      </c>
      <c r="BC34" s="222">
        <f t="shared" si="32"/>
        <v>0</v>
      </c>
      <c r="BD34" s="204">
        <f t="shared" si="33"/>
        <v>0</v>
      </c>
      <c r="BE34" s="217">
        <f t="shared" si="34"/>
        <v>0</v>
      </c>
      <c r="BF34" s="225">
        <f t="shared" si="35"/>
        <v>0</v>
      </c>
      <c r="BG34" s="204">
        <f t="shared" si="36"/>
        <v>0</v>
      </c>
      <c r="BH34" s="133">
        <f t="shared" si="37"/>
        <v>0</v>
      </c>
      <c r="BI34" s="225">
        <f t="shared" si="38"/>
        <v>0</v>
      </c>
      <c r="BJ34" s="290"/>
      <c r="BK34" s="45">
        <f>VLOOKUP($B34,Test!$A$69:$I$122,8,0)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Off.'!$D36</f>
        <v>0</v>
      </c>
      <c r="F35" s="46">
        <v>4000</v>
      </c>
      <c r="G35" s="47">
        <f t="shared" si="13"/>
        <v>-4000</v>
      </c>
      <c r="H35" s="46">
        <f>'[2]DDS Off.'!$E36</f>
        <v>4601</v>
      </c>
      <c r="I35" s="46">
        <v>8500</v>
      </c>
      <c r="J35" s="47">
        <f t="shared" si="14"/>
        <v>-3899</v>
      </c>
      <c r="K35" s="46">
        <f>'[2]DDS Off.'!$F36</f>
        <v>4280</v>
      </c>
      <c r="L35" s="46"/>
      <c r="M35" s="48">
        <f t="shared" si="15"/>
        <v>4280</v>
      </c>
      <c r="N35" s="190">
        <f t="shared" si="39"/>
        <v>8881</v>
      </c>
      <c r="O35" s="129">
        <f t="shared" si="39"/>
        <v>12500</v>
      </c>
      <c r="P35" s="61">
        <f t="shared" si="16"/>
        <v>-3619</v>
      </c>
      <c r="Q35" s="46">
        <f>'[2]DDS Off.'!$H36</f>
        <v>4280</v>
      </c>
      <c r="R35" s="46"/>
      <c r="S35" s="47">
        <f t="shared" si="17"/>
        <v>4280</v>
      </c>
      <c r="T35" s="46">
        <f>'[2]DDS Off.'!$I36</f>
        <v>0</v>
      </c>
      <c r="U35" s="46"/>
      <c r="V35" s="47">
        <f t="shared" si="18"/>
        <v>0</v>
      </c>
      <c r="W35" s="46">
        <f>'[2]DDS Off.'!$J36</f>
        <v>0</v>
      </c>
      <c r="X35" s="46"/>
      <c r="Y35" s="48">
        <f t="shared" si="19"/>
        <v>0</v>
      </c>
      <c r="Z35" s="190">
        <f t="shared" si="40"/>
        <v>4280</v>
      </c>
      <c r="AA35" s="200">
        <f t="shared" si="40"/>
        <v>0</v>
      </c>
      <c r="AB35" s="61">
        <f t="shared" si="20"/>
        <v>4280</v>
      </c>
      <c r="AC35" s="204">
        <f t="shared" si="41"/>
        <v>13161</v>
      </c>
      <c r="AD35" s="133">
        <f t="shared" si="41"/>
        <v>12500</v>
      </c>
      <c r="AE35" s="311">
        <f t="shared" si="21"/>
        <v>661</v>
      </c>
      <c r="AF35" s="297">
        <f>'[2]DDS Off.'!$L36</f>
        <v>0</v>
      </c>
      <c r="AG35" s="46"/>
      <c r="AH35" s="50">
        <f t="shared" si="22"/>
        <v>0</v>
      </c>
      <c r="AI35" s="46">
        <f>'[2]DDS Off.'!$M36</f>
        <v>0</v>
      </c>
      <c r="AJ35" s="46"/>
      <c r="AK35" s="50">
        <f t="shared" si="23"/>
        <v>0</v>
      </c>
      <c r="AL35" s="46">
        <f>'[2]DDS Off.'!$N36</f>
        <v>0</v>
      </c>
      <c r="AM35" s="46"/>
      <c r="AN35" s="48">
        <f t="shared" si="24"/>
        <v>0</v>
      </c>
      <c r="AO35" s="190">
        <f t="shared" si="25"/>
        <v>0</v>
      </c>
      <c r="AP35" s="129">
        <f t="shared" si="25"/>
        <v>0</v>
      </c>
      <c r="AQ35" s="61">
        <f t="shared" si="26"/>
        <v>0</v>
      </c>
      <c r="AR35" s="46">
        <f>'[2]DDS Off.'!$P36</f>
        <v>0</v>
      </c>
      <c r="AS35" s="46"/>
      <c r="AT35" s="47">
        <f t="shared" si="27"/>
        <v>0</v>
      </c>
      <c r="AU35" s="46">
        <f>'[2]DDS Off.'!$Q36</f>
        <v>0</v>
      </c>
      <c r="AV35" s="46"/>
      <c r="AW35" s="47">
        <f t="shared" si="28"/>
        <v>0</v>
      </c>
      <c r="AX35" s="46">
        <f>'[2]DDS Off.'!$R36</f>
        <v>0</v>
      </c>
      <c r="AY35" s="46"/>
      <c r="AZ35" s="50">
        <f t="shared" si="29"/>
        <v>0</v>
      </c>
      <c r="BA35" s="190">
        <f t="shared" si="30"/>
        <v>0</v>
      </c>
      <c r="BB35" s="200">
        <f t="shared" si="31"/>
        <v>0</v>
      </c>
      <c r="BC35" s="222">
        <f t="shared" si="32"/>
        <v>0</v>
      </c>
      <c r="BD35" s="204">
        <f t="shared" si="33"/>
        <v>0</v>
      </c>
      <c r="BE35" s="217">
        <f t="shared" si="34"/>
        <v>0</v>
      </c>
      <c r="BF35" s="225">
        <f t="shared" si="35"/>
        <v>0</v>
      </c>
      <c r="BG35" s="204">
        <f t="shared" si="36"/>
        <v>13161</v>
      </c>
      <c r="BH35" s="133">
        <f t="shared" si="37"/>
        <v>12500</v>
      </c>
      <c r="BI35" s="225">
        <f t="shared" si="38"/>
        <v>661</v>
      </c>
      <c r="BJ35" s="290"/>
      <c r="BK35" s="45">
        <f>VLOOKUP($B35,Test!$A$69:$I$122,8,0)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Off.'!$D37</f>
        <v>130000</v>
      </c>
      <c r="F36" s="46">
        <v>132100</v>
      </c>
      <c r="G36" s="47">
        <f t="shared" si="13"/>
        <v>-2100</v>
      </c>
      <c r="H36" s="46">
        <f>'[2]DDS Off.'!$E37</f>
        <v>130000</v>
      </c>
      <c r="I36" s="46">
        <v>149700</v>
      </c>
      <c r="J36" s="47">
        <f t="shared" si="14"/>
        <v>-19700</v>
      </c>
      <c r="K36" s="46">
        <f>'[2]DDS Off.'!$F37</f>
        <v>130000</v>
      </c>
      <c r="L36" s="46">
        <v>146300</v>
      </c>
      <c r="M36" s="48">
        <f t="shared" si="15"/>
        <v>-16300</v>
      </c>
      <c r="N36" s="190">
        <f t="shared" si="39"/>
        <v>390000</v>
      </c>
      <c r="O36" s="129">
        <f t="shared" si="39"/>
        <v>428100</v>
      </c>
      <c r="P36" s="61">
        <f t="shared" si="16"/>
        <v>-38100</v>
      </c>
      <c r="Q36" s="46">
        <f>'[2]DDS Off.'!$H37</f>
        <v>130000</v>
      </c>
      <c r="R36" s="46">
        <v>130300</v>
      </c>
      <c r="S36" s="47">
        <f t="shared" si="17"/>
        <v>-300</v>
      </c>
      <c r="T36" s="46">
        <f>'[2]DDS Off.'!$I37</f>
        <v>130000</v>
      </c>
      <c r="U36" s="46"/>
      <c r="V36" s="47">
        <f t="shared" si="18"/>
        <v>130000</v>
      </c>
      <c r="W36" s="46">
        <f>'[2]DDS Off.'!$J37</f>
        <v>130000</v>
      </c>
      <c r="X36" s="46"/>
      <c r="Y36" s="48">
        <f t="shared" si="19"/>
        <v>130000</v>
      </c>
      <c r="Z36" s="190">
        <f t="shared" si="40"/>
        <v>390000</v>
      </c>
      <c r="AA36" s="200">
        <f t="shared" si="40"/>
        <v>130300</v>
      </c>
      <c r="AB36" s="61">
        <f t="shared" si="20"/>
        <v>259700</v>
      </c>
      <c r="AC36" s="204">
        <f t="shared" si="41"/>
        <v>780000</v>
      </c>
      <c r="AD36" s="133">
        <f t="shared" si="41"/>
        <v>558400</v>
      </c>
      <c r="AE36" s="311">
        <f t="shared" si="21"/>
        <v>221600</v>
      </c>
      <c r="AF36" s="297">
        <f>'[2]DDS Off.'!$L37</f>
        <v>130000</v>
      </c>
      <c r="AG36" s="46"/>
      <c r="AH36" s="50">
        <f t="shared" si="22"/>
        <v>130000</v>
      </c>
      <c r="AI36" s="46">
        <f>'[2]DDS Off.'!$M37</f>
        <v>130000</v>
      </c>
      <c r="AJ36" s="46"/>
      <c r="AK36" s="50">
        <f t="shared" si="23"/>
        <v>130000</v>
      </c>
      <c r="AL36" s="46">
        <f>'[2]DDS Off.'!$N37</f>
        <v>130000</v>
      </c>
      <c r="AM36" s="46"/>
      <c r="AN36" s="48">
        <f t="shared" si="24"/>
        <v>130000</v>
      </c>
      <c r="AO36" s="190">
        <f t="shared" si="25"/>
        <v>390000</v>
      </c>
      <c r="AP36" s="129">
        <f t="shared" si="25"/>
        <v>0</v>
      </c>
      <c r="AQ36" s="61">
        <f t="shared" si="26"/>
        <v>390000</v>
      </c>
      <c r="AR36" s="46">
        <f>'[2]DDS Off.'!$P37</f>
        <v>130000</v>
      </c>
      <c r="AS36" s="46"/>
      <c r="AT36" s="47">
        <f t="shared" si="27"/>
        <v>130000</v>
      </c>
      <c r="AU36" s="46">
        <f>'[2]DDS Off.'!$Q37</f>
        <v>130000</v>
      </c>
      <c r="AV36" s="46"/>
      <c r="AW36" s="47">
        <f t="shared" si="28"/>
        <v>130000</v>
      </c>
      <c r="AX36" s="46">
        <f>'[2]DDS Off.'!$R37</f>
        <v>130000</v>
      </c>
      <c r="AY36" s="46"/>
      <c r="AZ36" s="50">
        <f t="shared" si="29"/>
        <v>130000</v>
      </c>
      <c r="BA36" s="190">
        <f t="shared" si="30"/>
        <v>390000</v>
      </c>
      <c r="BB36" s="200">
        <f t="shared" si="31"/>
        <v>0</v>
      </c>
      <c r="BC36" s="222">
        <f t="shared" si="32"/>
        <v>390000</v>
      </c>
      <c r="BD36" s="204">
        <f t="shared" si="33"/>
        <v>780000</v>
      </c>
      <c r="BE36" s="217">
        <f t="shared" si="34"/>
        <v>0</v>
      </c>
      <c r="BF36" s="225">
        <f t="shared" si="35"/>
        <v>780000</v>
      </c>
      <c r="BG36" s="204">
        <f t="shared" si="36"/>
        <v>1560000</v>
      </c>
      <c r="BH36" s="133">
        <f t="shared" si="37"/>
        <v>558400</v>
      </c>
      <c r="BI36" s="225">
        <f t="shared" si="38"/>
        <v>1001600</v>
      </c>
      <c r="BJ36" s="290"/>
      <c r="BK36" s="45">
        <f>VLOOKUP($B36,Test!$A$69:$I$122,8,0)</f>
        <v>145200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Off.'!$D38</f>
        <v>30000</v>
      </c>
      <c r="F37" s="46">
        <v>24994.25</v>
      </c>
      <c r="G37" s="47">
        <f t="shared" si="13"/>
        <v>5005.75</v>
      </c>
      <c r="H37" s="46">
        <f>'[2]DDS Off.'!$E38</f>
        <v>30000</v>
      </c>
      <c r="I37" s="46">
        <v>66713.02</v>
      </c>
      <c r="J37" s="47">
        <f t="shared" si="14"/>
        <v>-36713.020000000004</v>
      </c>
      <c r="K37" s="46">
        <f>'[2]DDS Off.'!$F38</f>
        <v>30000</v>
      </c>
      <c r="L37" s="46">
        <v>59686.239999999998</v>
      </c>
      <c r="M37" s="48">
        <f t="shared" si="15"/>
        <v>-29686.239999999998</v>
      </c>
      <c r="N37" s="190">
        <f t="shared" si="39"/>
        <v>90000</v>
      </c>
      <c r="O37" s="129">
        <f t="shared" si="39"/>
        <v>151393.51</v>
      </c>
      <c r="P37" s="61">
        <f t="shared" si="16"/>
        <v>-61393.510000000009</v>
      </c>
      <c r="Q37" s="46">
        <f>'[2]DDS Off.'!$H38</f>
        <v>10000</v>
      </c>
      <c r="R37" s="46">
        <v>54927.46</v>
      </c>
      <c r="S37" s="47">
        <f t="shared" si="17"/>
        <v>-44927.46</v>
      </c>
      <c r="T37" s="46">
        <f>'[2]DDS Off.'!$I38</f>
        <v>10000</v>
      </c>
      <c r="U37" s="46"/>
      <c r="V37" s="47">
        <f t="shared" si="18"/>
        <v>10000</v>
      </c>
      <c r="W37" s="46">
        <f>'[2]DDS Off.'!$J38</f>
        <v>10000</v>
      </c>
      <c r="X37" s="46"/>
      <c r="Y37" s="48">
        <f t="shared" si="19"/>
        <v>10000</v>
      </c>
      <c r="Z37" s="190">
        <f t="shared" si="40"/>
        <v>30000</v>
      </c>
      <c r="AA37" s="200">
        <f t="shared" si="40"/>
        <v>54927.46</v>
      </c>
      <c r="AB37" s="61">
        <f t="shared" si="20"/>
        <v>-24927.46</v>
      </c>
      <c r="AC37" s="204">
        <f t="shared" si="41"/>
        <v>120000</v>
      </c>
      <c r="AD37" s="133">
        <f t="shared" si="41"/>
        <v>206320.97</v>
      </c>
      <c r="AE37" s="311">
        <f t="shared" si="21"/>
        <v>-86320.97</v>
      </c>
      <c r="AF37" s="297">
        <f>'[2]DDS Off.'!$L38</f>
        <v>20000</v>
      </c>
      <c r="AG37" s="46"/>
      <c r="AH37" s="50">
        <f t="shared" si="22"/>
        <v>20000</v>
      </c>
      <c r="AI37" s="46">
        <f>'[2]DDS Off.'!$M38</f>
        <v>20000</v>
      </c>
      <c r="AJ37" s="46"/>
      <c r="AK37" s="50">
        <f t="shared" si="23"/>
        <v>20000</v>
      </c>
      <c r="AL37" s="46">
        <f>'[2]DDS Off.'!$N38</f>
        <v>20000</v>
      </c>
      <c r="AM37" s="46"/>
      <c r="AN37" s="48">
        <f t="shared" si="24"/>
        <v>20000</v>
      </c>
      <c r="AO37" s="190">
        <f t="shared" si="25"/>
        <v>60000</v>
      </c>
      <c r="AP37" s="129">
        <f t="shared" si="25"/>
        <v>0</v>
      </c>
      <c r="AQ37" s="61">
        <f t="shared" si="26"/>
        <v>60000</v>
      </c>
      <c r="AR37" s="46">
        <f>'[2]DDS Off.'!$P38</f>
        <v>20000</v>
      </c>
      <c r="AS37" s="46"/>
      <c r="AT37" s="47">
        <f t="shared" si="27"/>
        <v>20000</v>
      </c>
      <c r="AU37" s="46">
        <f>'[2]DDS Off.'!$Q38</f>
        <v>20000</v>
      </c>
      <c r="AV37" s="46"/>
      <c r="AW37" s="47">
        <f t="shared" si="28"/>
        <v>20000</v>
      </c>
      <c r="AX37" s="46">
        <f>'[2]DDS Off.'!$R38</f>
        <v>20000</v>
      </c>
      <c r="AY37" s="46"/>
      <c r="AZ37" s="50">
        <f t="shared" si="29"/>
        <v>20000</v>
      </c>
      <c r="BA37" s="190">
        <f t="shared" si="30"/>
        <v>60000</v>
      </c>
      <c r="BB37" s="200">
        <f t="shared" si="31"/>
        <v>0</v>
      </c>
      <c r="BC37" s="222">
        <f t="shared" si="32"/>
        <v>60000</v>
      </c>
      <c r="BD37" s="204">
        <f t="shared" si="33"/>
        <v>120000</v>
      </c>
      <c r="BE37" s="217">
        <f t="shared" si="34"/>
        <v>0</v>
      </c>
      <c r="BF37" s="225">
        <f t="shared" si="35"/>
        <v>120000</v>
      </c>
      <c r="BG37" s="204">
        <f t="shared" si="36"/>
        <v>240000</v>
      </c>
      <c r="BH37" s="133">
        <f t="shared" si="37"/>
        <v>206320.97</v>
      </c>
      <c r="BI37" s="225">
        <f t="shared" si="38"/>
        <v>33679.03</v>
      </c>
      <c r="BJ37" s="290"/>
      <c r="BK37" s="45">
        <f>VLOOKUP($B37,Test!$A$69:$I$122,8,0)</f>
        <v>69472.37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Off.'!$D39</f>
        <v>0</v>
      </c>
      <c r="F38" s="46">
        <v>0</v>
      </c>
      <c r="G38" s="47">
        <f t="shared" si="13"/>
        <v>0</v>
      </c>
      <c r="H38" s="46">
        <f>'[2]DDS Off.'!$E39</f>
        <v>0</v>
      </c>
      <c r="I38" s="46"/>
      <c r="J38" s="47">
        <f t="shared" si="14"/>
        <v>0</v>
      </c>
      <c r="K38" s="46">
        <f>'[2]DDS Off.'!$F39</f>
        <v>0</v>
      </c>
      <c r="L38" s="46">
        <v>38200</v>
      </c>
      <c r="M38" s="48">
        <f t="shared" si="15"/>
        <v>-38200</v>
      </c>
      <c r="N38" s="190">
        <f t="shared" si="39"/>
        <v>0</v>
      </c>
      <c r="O38" s="129">
        <f t="shared" si="39"/>
        <v>38200</v>
      </c>
      <c r="P38" s="61">
        <f t="shared" si="16"/>
        <v>-38200</v>
      </c>
      <c r="Q38" s="46">
        <f>'[2]DDS Off.'!$H39</f>
        <v>0</v>
      </c>
      <c r="R38" s="46"/>
      <c r="S38" s="47">
        <f t="shared" si="17"/>
        <v>0</v>
      </c>
      <c r="T38" s="46">
        <f>'[2]DDS Off.'!$I39</f>
        <v>110000</v>
      </c>
      <c r="U38" s="46"/>
      <c r="V38" s="47">
        <f t="shared" si="18"/>
        <v>110000</v>
      </c>
      <c r="W38" s="46">
        <f>'[2]DDS Off.'!$J39</f>
        <v>0</v>
      </c>
      <c r="X38" s="46"/>
      <c r="Y38" s="48">
        <f t="shared" si="19"/>
        <v>0</v>
      </c>
      <c r="Z38" s="190">
        <f t="shared" si="40"/>
        <v>110000</v>
      </c>
      <c r="AA38" s="200">
        <f t="shared" si="40"/>
        <v>0</v>
      </c>
      <c r="AB38" s="61">
        <f t="shared" si="20"/>
        <v>110000</v>
      </c>
      <c r="AC38" s="204">
        <f t="shared" si="41"/>
        <v>110000</v>
      </c>
      <c r="AD38" s="133">
        <f t="shared" si="41"/>
        <v>38200</v>
      </c>
      <c r="AE38" s="311">
        <f t="shared" si="21"/>
        <v>71800</v>
      </c>
      <c r="AF38" s="297">
        <f>'[2]DDS Off.'!$L39</f>
        <v>140000</v>
      </c>
      <c r="AG38" s="46"/>
      <c r="AH38" s="50">
        <f t="shared" si="22"/>
        <v>140000</v>
      </c>
      <c r="AI38" s="46">
        <f>'[2]DDS Off.'!$M39</f>
        <v>0</v>
      </c>
      <c r="AJ38" s="46"/>
      <c r="AK38" s="50">
        <f t="shared" si="23"/>
        <v>0</v>
      </c>
      <c r="AL38" s="46">
        <f>'[2]DDS Off.'!$N39</f>
        <v>760000</v>
      </c>
      <c r="AM38" s="46"/>
      <c r="AN38" s="48">
        <f t="shared" si="24"/>
        <v>760000</v>
      </c>
      <c r="AO38" s="190">
        <f t="shared" si="25"/>
        <v>900000</v>
      </c>
      <c r="AP38" s="129">
        <f t="shared" si="25"/>
        <v>0</v>
      </c>
      <c r="AQ38" s="61">
        <f t="shared" si="26"/>
        <v>900000</v>
      </c>
      <c r="AR38" s="46">
        <f>'[2]DDS Off.'!$P39</f>
        <v>480000</v>
      </c>
      <c r="AS38" s="46"/>
      <c r="AT38" s="47">
        <f t="shared" si="27"/>
        <v>480000</v>
      </c>
      <c r="AU38" s="46">
        <f>'[2]DDS Off.'!$Q39</f>
        <v>448000</v>
      </c>
      <c r="AV38" s="46"/>
      <c r="AW38" s="47">
        <f t="shared" si="28"/>
        <v>448000</v>
      </c>
      <c r="AX38" s="46">
        <f>'[2]DDS Off.'!$R39</f>
        <v>60000</v>
      </c>
      <c r="AY38" s="46"/>
      <c r="AZ38" s="50">
        <f t="shared" si="29"/>
        <v>60000</v>
      </c>
      <c r="BA38" s="190">
        <f t="shared" si="30"/>
        <v>988000</v>
      </c>
      <c r="BB38" s="200">
        <f t="shared" si="31"/>
        <v>0</v>
      </c>
      <c r="BC38" s="222">
        <f t="shared" si="32"/>
        <v>988000</v>
      </c>
      <c r="BD38" s="204">
        <f t="shared" si="33"/>
        <v>1888000</v>
      </c>
      <c r="BE38" s="217">
        <f t="shared" si="34"/>
        <v>0</v>
      </c>
      <c r="BF38" s="225">
        <f t="shared" si="35"/>
        <v>1888000</v>
      </c>
      <c r="BG38" s="204">
        <f t="shared" si="36"/>
        <v>1998000</v>
      </c>
      <c r="BH38" s="133">
        <f t="shared" si="37"/>
        <v>38200</v>
      </c>
      <c r="BI38" s="225">
        <f t="shared" si="38"/>
        <v>1959800</v>
      </c>
      <c r="BJ38" s="290"/>
      <c r="BK38" s="45">
        <f>VLOOKUP($B38,Test!$A$69:$I$122,8,0)</f>
        <v>56393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Off.'!$D40</f>
        <v>9959</v>
      </c>
      <c r="F39" s="46">
        <v>8166.67</v>
      </c>
      <c r="G39" s="47">
        <f t="shared" si="13"/>
        <v>1792.33</v>
      </c>
      <c r="H39" s="46">
        <f>'[2]DDS Off.'!$E40</f>
        <v>9959</v>
      </c>
      <c r="I39" s="46">
        <v>8166.67</v>
      </c>
      <c r="J39" s="47">
        <f t="shared" si="14"/>
        <v>1792.33</v>
      </c>
      <c r="K39" s="46">
        <f>'[2]DDS Off.'!$F40</f>
        <v>9959</v>
      </c>
      <c r="L39" s="46">
        <v>2155.87</v>
      </c>
      <c r="M39" s="48">
        <f t="shared" si="15"/>
        <v>7803.13</v>
      </c>
      <c r="N39" s="190">
        <f t="shared" si="39"/>
        <v>29877</v>
      </c>
      <c r="O39" s="129">
        <f t="shared" si="39"/>
        <v>18489.21</v>
      </c>
      <c r="P39" s="61">
        <f t="shared" si="16"/>
        <v>11387.79</v>
      </c>
      <c r="Q39" s="46">
        <f>'[2]DDS Off.'!$H40</f>
        <v>9959</v>
      </c>
      <c r="R39" s="46">
        <v>1000</v>
      </c>
      <c r="S39" s="47">
        <f t="shared" si="17"/>
        <v>8959</v>
      </c>
      <c r="T39" s="46">
        <f>'[2]DDS Off.'!$I40</f>
        <v>9959</v>
      </c>
      <c r="U39" s="46"/>
      <c r="V39" s="47">
        <f t="shared" si="18"/>
        <v>9959</v>
      </c>
      <c r="W39" s="46">
        <f>'[2]DDS Off.'!$J40</f>
        <v>9959</v>
      </c>
      <c r="X39" s="46"/>
      <c r="Y39" s="48">
        <f t="shared" si="19"/>
        <v>9959</v>
      </c>
      <c r="Z39" s="190">
        <f t="shared" si="40"/>
        <v>29877</v>
      </c>
      <c r="AA39" s="200">
        <f t="shared" si="40"/>
        <v>1000</v>
      </c>
      <c r="AB39" s="61">
        <f t="shared" si="20"/>
        <v>28877</v>
      </c>
      <c r="AC39" s="204">
        <f t="shared" si="41"/>
        <v>59754</v>
      </c>
      <c r="AD39" s="133">
        <f t="shared" si="41"/>
        <v>19489.21</v>
      </c>
      <c r="AE39" s="311">
        <f t="shared" si="21"/>
        <v>40264.79</v>
      </c>
      <c r="AF39" s="297">
        <f>'[2]DDS Off.'!$L40</f>
        <v>9959</v>
      </c>
      <c r="AG39" s="46"/>
      <c r="AH39" s="50">
        <f t="shared" si="22"/>
        <v>9959</v>
      </c>
      <c r="AI39" s="46">
        <f>'[2]DDS Off.'!$M40</f>
        <v>9959</v>
      </c>
      <c r="AJ39" s="46"/>
      <c r="AK39" s="50">
        <f t="shared" si="23"/>
        <v>9959</v>
      </c>
      <c r="AL39" s="46">
        <f>'[2]DDS Off.'!$N40</f>
        <v>9959</v>
      </c>
      <c r="AM39" s="46"/>
      <c r="AN39" s="48">
        <f t="shared" si="24"/>
        <v>9959</v>
      </c>
      <c r="AO39" s="190">
        <f t="shared" si="25"/>
        <v>29877</v>
      </c>
      <c r="AP39" s="129">
        <f t="shared" si="25"/>
        <v>0</v>
      </c>
      <c r="AQ39" s="61">
        <f t="shared" si="26"/>
        <v>29877</v>
      </c>
      <c r="AR39" s="46">
        <f>'[2]DDS Off.'!$P40</f>
        <v>9959</v>
      </c>
      <c r="AS39" s="46"/>
      <c r="AT39" s="47">
        <f t="shared" si="27"/>
        <v>9959</v>
      </c>
      <c r="AU39" s="46">
        <f>'[2]DDS Off.'!$Q40</f>
        <v>9959</v>
      </c>
      <c r="AV39" s="46"/>
      <c r="AW39" s="47">
        <f t="shared" si="28"/>
        <v>9959</v>
      </c>
      <c r="AX39" s="46">
        <f>'[2]DDS Off.'!$R40</f>
        <v>9959</v>
      </c>
      <c r="AY39" s="46"/>
      <c r="AZ39" s="50">
        <f t="shared" si="29"/>
        <v>9959</v>
      </c>
      <c r="BA39" s="190">
        <f t="shared" si="30"/>
        <v>29877</v>
      </c>
      <c r="BB39" s="200">
        <f t="shared" si="31"/>
        <v>0</v>
      </c>
      <c r="BC39" s="222">
        <f t="shared" si="32"/>
        <v>29877</v>
      </c>
      <c r="BD39" s="204">
        <f t="shared" si="33"/>
        <v>59754</v>
      </c>
      <c r="BE39" s="217">
        <f t="shared" si="34"/>
        <v>0</v>
      </c>
      <c r="BF39" s="225">
        <f t="shared" si="35"/>
        <v>59754</v>
      </c>
      <c r="BG39" s="204">
        <f t="shared" si="36"/>
        <v>119508</v>
      </c>
      <c r="BH39" s="133">
        <f t="shared" si="37"/>
        <v>19489.21</v>
      </c>
      <c r="BI39" s="225">
        <f t="shared" si="38"/>
        <v>100018.79000000001</v>
      </c>
      <c r="BJ39" s="290"/>
      <c r="BK39" s="45">
        <f>VLOOKUP($B39,Test!$A$69:$I$122,8,0)</f>
        <v>8166.67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Off.'!$D41</f>
        <v>154634.32000000004</v>
      </c>
      <c r="F40" s="46">
        <v>86498.58</v>
      </c>
      <c r="G40" s="47">
        <f t="shared" si="13"/>
        <v>68135.740000000034</v>
      </c>
      <c r="H40" s="46">
        <f>'[2]DDS Off.'!$E41</f>
        <v>167815.74000000002</v>
      </c>
      <c r="I40" s="46">
        <v>99721.5</v>
      </c>
      <c r="J40" s="47">
        <f t="shared" si="14"/>
        <v>68094.24000000002</v>
      </c>
      <c r="K40" s="46">
        <f>'[2]DDS Off.'!$F41</f>
        <v>159130.97000000003</v>
      </c>
      <c r="L40" s="46">
        <v>96977.14</v>
      </c>
      <c r="M40" s="48">
        <f t="shared" si="15"/>
        <v>62153.830000000031</v>
      </c>
      <c r="N40" s="190">
        <f t="shared" si="39"/>
        <v>481581.03000000009</v>
      </c>
      <c r="O40" s="129">
        <f t="shared" si="39"/>
        <v>283197.22000000003</v>
      </c>
      <c r="P40" s="61">
        <f t="shared" si="16"/>
        <v>198383.81000000006</v>
      </c>
      <c r="Q40" s="46">
        <f>'[2]DDS Off.'!$H41</f>
        <v>102969.06</v>
      </c>
      <c r="R40" s="46">
        <v>90424.16</v>
      </c>
      <c r="S40" s="47">
        <f t="shared" si="17"/>
        <v>12544.899999999994</v>
      </c>
      <c r="T40" s="46">
        <f>'[2]DDS Off.'!$I41</f>
        <v>109949.55000000002</v>
      </c>
      <c r="U40" s="46"/>
      <c r="V40" s="47">
        <f t="shared" si="18"/>
        <v>109949.55000000002</v>
      </c>
      <c r="W40" s="46">
        <f>'[2]DDS Off.'!$J41</f>
        <v>109949.57</v>
      </c>
      <c r="X40" s="46"/>
      <c r="Y40" s="48">
        <f t="shared" si="19"/>
        <v>109949.57</v>
      </c>
      <c r="Z40" s="190">
        <f t="shared" si="40"/>
        <v>322868.18000000005</v>
      </c>
      <c r="AA40" s="200">
        <f t="shared" si="40"/>
        <v>90424.16</v>
      </c>
      <c r="AB40" s="61">
        <f t="shared" si="20"/>
        <v>232444.02000000005</v>
      </c>
      <c r="AC40" s="204">
        <f t="shared" si="41"/>
        <v>804449.2100000002</v>
      </c>
      <c r="AD40" s="133">
        <f t="shared" si="41"/>
        <v>373621.38</v>
      </c>
      <c r="AE40" s="311">
        <f t="shared" si="21"/>
        <v>430827.83000000019</v>
      </c>
      <c r="AF40" s="297">
        <f>'[2]DDS Off.'!$L41</f>
        <v>114282.88</v>
      </c>
      <c r="AG40" s="46"/>
      <c r="AH40" s="50">
        <f t="shared" si="22"/>
        <v>114282.88</v>
      </c>
      <c r="AI40" s="46">
        <f>'[2]DDS Off.'!$M41</f>
        <v>116449.55000000002</v>
      </c>
      <c r="AJ40" s="46"/>
      <c r="AK40" s="50">
        <f t="shared" si="23"/>
        <v>116449.55000000002</v>
      </c>
      <c r="AL40" s="46">
        <f>'[2]DDS Off.'!$N41</f>
        <v>115394</v>
      </c>
      <c r="AM40" s="46"/>
      <c r="AN40" s="48">
        <f t="shared" si="24"/>
        <v>115394</v>
      </c>
      <c r="AO40" s="190">
        <f t="shared" si="25"/>
        <v>346126.43000000005</v>
      </c>
      <c r="AP40" s="129">
        <f t="shared" si="25"/>
        <v>0</v>
      </c>
      <c r="AQ40" s="61">
        <f t="shared" si="26"/>
        <v>346126.43000000005</v>
      </c>
      <c r="AR40" s="46">
        <f>'[2]DDS Off.'!$P41</f>
        <v>115282.88</v>
      </c>
      <c r="AS40" s="46"/>
      <c r="AT40" s="47">
        <f t="shared" si="27"/>
        <v>115282.88</v>
      </c>
      <c r="AU40" s="46">
        <f>'[2]DDS Off.'!$Q41</f>
        <v>118366.21</v>
      </c>
      <c r="AV40" s="46"/>
      <c r="AW40" s="47">
        <f t="shared" si="28"/>
        <v>118366.21</v>
      </c>
      <c r="AX40" s="46">
        <f>'[2]DDS Off.'!$R41</f>
        <v>119032.94</v>
      </c>
      <c r="AY40" s="46"/>
      <c r="AZ40" s="50">
        <f t="shared" si="29"/>
        <v>119032.94</v>
      </c>
      <c r="BA40" s="190">
        <f t="shared" si="30"/>
        <v>352682.03</v>
      </c>
      <c r="BB40" s="200">
        <f t="shared" si="31"/>
        <v>0</v>
      </c>
      <c r="BC40" s="222">
        <f t="shared" si="32"/>
        <v>352682.03</v>
      </c>
      <c r="BD40" s="204">
        <f t="shared" si="33"/>
        <v>698808.46</v>
      </c>
      <c r="BE40" s="217">
        <f t="shared" si="34"/>
        <v>0</v>
      </c>
      <c r="BF40" s="225">
        <f t="shared" si="35"/>
        <v>698808.46</v>
      </c>
      <c r="BG40" s="204">
        <f t="shared" si="36"/>
        <v>1503257.6700000002</v>
      </c>
      <c r="BH40" s="133">
        <f t="shared" si="37"/>
        <v>373621.38</v>
      </c>
      <c r="BI40" s="225">
        <f t="shared" si="38"/>
        <v>1129636.29</v>
      </c>
      <c r="BJ40" s="290"/>
      <c r="BK40" s="45">
        <f>VLOOKUP($B40,Test!$A$69:$I$122,8,0)</f>
        <v>73743.53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Off.'!$D42</f>
        <v>0</v>
      </c>
      <c r="F41" s="46"/>
      <c r="G41" s="47">
        <f t="shared" si="13"/>
        <v>0</v>
      </c>
      <c r="H41" s="46">
        <f>'[2]DDS Off.'!$E42</f>
        <v>0</v>
      </c>
      <c r="I41" s="46"/>
      <c r="J41" s="47">
        <f t="shared" si="14"/>
        <v>0</v>
      </c>
      <c r="K41" s="46">
        <f>'[2]DDS Off.'!$F42</f>
        <v>0</v>
      </c>
      <c r="L41" s="46"/>
      <c r="M41" s="48">
        <f t="shared" si="15"/>
        <v>0</v>
      </c>
      <c r="N41" s="190">
        <f t="shared" si="39"/>
        <v>0</v>
      </c>
      <c r="O41" s="129">
        <f t="shared" si="39"/>
        <v>0</v>
      </c>
      <c r="P41" s="61">
        <f t="shared" si="16"/>
        <v>0</v>
      </c>
      <c r="Q41" s="46">
        <f>'[2]DDS Off.'!$H42</f>
        <v>0</v>
      </c>
      <c r="R41" s="46"/>
      <c r="S41" s="47">
        <f t="shared" si="17"/>
        <v>0</v>
      </c>
      <c r="T41" s="46">
        <f>'[2]DDS Off.'!$I42</f>
        <v>0</v>
      </c>
      <c r="U41" s="46"/>
      <c r="V41" s="47">
        <f t="shared" si="18"/>
        <v>0</v>
      </c>
      <c r="W41" s="46">
        <f>'[2]DDS Off.'!$J42</f>
        <v>0</v>
      </c>
      <c r="X41" s="46"/>
      <c r="Y41" s="48">
        <f t="shared" si="19"/>
        <v>0</v>
      </c>
      <c r="Z41" s="190">
        <f t="shared" si="40"/>
        <v>0</v>
      </c>
      <c r="AA41" s="200">
        <f t="shared" si="40"/>
        <v>0</v>
      </c>
      <c r="AB41" s="61">
        <f t="shared" si="20"/>
        <v>0</v>
      </c>
      <c r="AC41" s="204">
        <f t="shared" si="41"/>
        <v>0</v>
      </c>
      <c r="AD41" s="133">
        <f t="shared" si="41"/>
        <v>0</v>
      </c>
      <c r="AE41" s="311">
        <f t="shared" si="21"/>
        <v>0</v>
      </c>
      <c r="AF41" s="297">
        <f>'[2]DDS Off.'!$L42</f>
        <v>0</v>
      </c>
      <c r="AG41" s="46"/>
      <c r="AH41" s="50">
        <f t="shared" si="22"/>
        <v>0</v>
      </c>
      <c r="AI41" s="46">
        <f>'[2]DDS Off.'!$M42</f>
        <v>0</v>
      </c>
      <c r="AJ41" s="46"/>
      <c r="AK41" s="50">
        <f t="shared" si="23"/>
        <v>0</v>
      </c>
      <c r="AL41" s="46">
        <f>'[2]DDS Off.'!$N42</f>
        <v>0</v>
      </c>
      <c r="AM41" s="46"/>
      <c r="AN41" s="48">
        <f t="shared" si="24"/>
        <v>0</v>
      </c>
      <c r="AO41" s="190">
        <f t="shared" si="25"/>
        <v>0</v>
      </c>
      <c r="AP41" s="129">
        <f t="shared" si="25"/>
        <v>0</v>
      </c>
      <c r="AQ41" s="61">
        <f t="shared" si="26"/>
        <v>0</v>
      </c>
      <c r="AR41" s="46">
        <f>'[2]DDS Off.'!$P42</f>
        <v>0</v>
      </c>
      <c r="AS41" s="46"/>
      <c r="AT41" s="47">
        <f t="shared" si="27"/>
        <v>0</v>
      </c>
      <c r="AU41" s="46">
        <f>'[2]DDS Off.'!$Q42</f>
        <v>0</v>
      </c>
      <c r="AV41" s="46"/>
      <c r="AW41" s="47">
        <f t="shared" si="28"/>
        <v>0</v>
      </c>
      <c r="AX41" s="46">
        <f>'[2]DDS Off.'!$R42</f>
        <v>0</v>
      </c>
      <c r="AY41" s="46"/>
      <c r="AZ41" s="50">
        <f t="shared" si="29"/>
        <v>0</v>
      </c>
      <c r="BA41" s="190">
        <f t="shared" si="30"/>
        <v>0</v>
      </c>
      <c r="BB41" s="200">
        <f t="shared" si="31"/>
        <v>0</v>
      </c>
      <c r="BC41" s="222">
        <f t="shared" si="32"/>
        <v>0</v>
      </c>
      <c r="BD41" s="204">
        <f t="shared" si="33"/>
        <v>0</v>
      </c>
      <c r="BE41" s="217">
        <f t="shared" si="34"/>
        <v>0</v>
      </c>
      <c r="BF41" s="225">
        <f t="shared" si="35"/>
        <v>0</v>
      </c>
      <c r="BG41" s="204">
        <f t="shared" si="36"/>
        <v>0</v>
      </c>
      <c r="BH41" s="133">
        <f t="shared" si="37"/>
        <v>0</v>
      </c>
      <c r="BI41" s="225">
        <f t="shared" si="38"/>
        <v>0</v>
      </c>
      <c r="BJ41" s="290"/>
      <c r="BK41" s="45">
        <f>VLOOKUP($B41,Test!$A$69:$I$122,8,0)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Off.'!$D43</f>
        <v>110000</v>
      </c>
      <c r="F42" s="46">
        <v>107307.73</v>
      </c>
      <c r="G42" s="47">
        <f t="shared" si="13"/>
        <v>2692.2700000000041</v>
      </c>
      <c r="H42" s="46">
        <f>'[2]DDS Off.'!$E43</f>
        <v>110000</v>
      </c>
      <c r="I42" s="46">
        <v>107331.2</v>
      </c>
      <c r="J42" s="47">
        <f t="shared" si="14"/>
        <v>2668.8000000000029</v>
      </c>
      <c r="K42" s="46">
        <f>'[2]DDS Off.'!$F43</f>
        <v>110000</v>
      </c>
      <c r="L42" s="46">
        <v>107284.26</v>
      </c>
      <c r="M42" s="48">
        <f t="shared" si="15"/>
        <v>2715.7400000000052</v>
      </c>
      <c r="N42" s="190">
        <f t="shared" si="39"/>
        <v>330000</v>
      </c>
      <c r="O42" s="129">
        <f t="shared" si="39"/>
        <v>321923.19</v>
      </c>
      <c r="P42" s="61">
        <f t="shared" si="16"/>
        <v>8076.8099999999977</v>
      </c>
      <c r="Q42" s="46">
        <f>'[2]DDS Off.'!$H43</f>
        <v>110000</v>
      </c>
      <c r="R42" s="46">
        <v>107284.26</v>
      </c>
      <c r="S42" s="47">
        <f t="shared" si="17"/>
        <v>2715.7400000000052</v>
      </c>
      <c r="T42" s="46">
        <f>'[2]DDS Off.'!$I43</f>
        <v>110000</v>
      </c>
      <c r="U42" s="46"/>
      <c r="V42" s="47">
        <f t="shared" si="18"/>
        <v>110000</v>
      </c>
      <c r="W42" s="46">
        <f>'[2]DDS Off.'!$J43</f>
        <v>110000</v>
      </c>
      <c r="X42" s="46"/>
      <c r="Y42" s="48">
        <f t="shared" si="19"/>
        <v>110000</v>
      </c>
      <c r="Z42" s="190">
        <f t="shared" si="40"/>
        <v>330000</v>
      </c>
      <c r="AA42" s="200">
        <f t="shared" si="40"/>
        <v>107284.26</v>
      </c>
      <c r="AB42" s="61">
        <f t="shared" si="20"/>
        <v>222715.74</v>
      </c>
      <c r="AC42" s="204">
        <f t="shared" si="41"/>
        <v>660000</v>
      </c>
      <c r="AD42" s="133">
        <f t="shared" si="41"/>
        <v>429207.45</v>
      </c>
      <c r="AE42" s="311">
        <f t="shared" si="21"/>
        <v>230792.55</v>
      </c>
      <c r="AF42" s="297">
        <f>'[2]DDS Off.'!$L43</f>
        <v>110000</v>
      </c>
      <c r="AG42" s="46"/>
      <c r="AH42" s="50">
        <f t="shared" si="22"/>
        <v>110000</v>
      </c>
      <c r="AI42" s="46">
        <f>'[2]DDS Off.'!$M43</f>
        <v>110000</v>
      </c>
      <c r="AJ42" s="46"/>
      <c r="AK42" s="50">
        <f t="shared" si="23"/>
        <v>110000</v>
      </c>
      <c r="AL42" s="46">
        <f>'[2]DDS Off.'!$N43</f>
        <v>110000</v>
      </c>
      <c r="AM42" s="46"/>
      <c r="AN42" s="48">
        <f t="shared" si="24"/>
        <v>110000</v>
      </c>
      <c r="AO42" s="190">
        <f t="shared" si="25"/>
        <v>330000</v>
      </c>
      <c r="AP42" s="129">
        <f t="shared" si="25"/>
        <v>0</v>
      </c>
      <c r="AQ42" s="61">
        <f t="shared" si="26"/>
        <v>330000</v>
      </c>
      <c r="AR42" s="46">
        <f>'[2]DDS Off.'!$P43</f>
        <v>110000</v>
      </c>
      <c r="AS42" s="46"/>
      <c r="AT42" s="47">
        <f t="shared" si="27"/>
        <v>110000</v>
      </c>
      <c r="AU42" s="46">
        <f>'[2]DDS Off.'!$Q43</f>
        <v>110000</v>
      </c>
      <c r="AV42" s="46"/>
      <c r="AW42" s="47">
        <f t="shared" si="28"/>
        <v>110000</v>
      </c>
      <c r="AX42" s="46">
        <f>'[2]DDS Off.'!$R43</f>
        <v>110000</v>
      </c>
      <c r="AY42" s="46"/>
      <c r="AZ42" s="50">
        <f t="shared" si="29"/>
        <v>110000</v>
      </c>
      <c r="BA42" s="190">
        <f t="shared" si="30"/>
        <v>330000</v>
      </c>
      <c r="BB42" s="200">
        <f t="shared" si="31"/>
        <v>0</v>
      </c>
      <c r="BC42" s="222">
        <f t="shared" si="32"/>
        <v>330000</v>
      </c>
      <c r="BD42" s="204">
        <f t="shared" si="33"/>
        <v>660000</v>
      </c>
      <c r="BE42" s="217">
        <f t="shared" si="34"/>
        <v>0</v>
      </c>
      <c r="BF42" s="225">
        <f t="shared" si="35"/>
        <v>660000</v>
      </c>
      <c r="BG42" s="204">
        <f t="shared" si="36"/>
        <v>1320000</v>
      </c>
      <c r="BH42" s="133">
        <f t="shared" si="37"/>
        <v>429207.45</v>
      </c>
      <c r="BI42" s="225">
        <f t="shared" si="38"/>
        <v>890792.55</v>
      </c>
      <c r="BJ42" s="290"/>
      <c r="BK42" s="45">
        <f>VLOOKUP($B42,Test!$A$69:$I$122,8,0)</f>
        <v>107331.2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Off.'!$D44</f>
        <v>120000</v>
      </c>
      <c r="F43" s="46">
        <v>131349.43</v>
      </c>
      <c r="G43" s="47">
        <f t="shared" si="13"/>
        <v>-11349.429999999993</v>
      </c>
      <c r="H43" s="46">
        <f>'[2]DDS Off.'!$E44</f>
        <v>120000</v>
      </c>
      <c r="I43" s="46">
        <v>82352.759999999995</v>
      </c>
      <c r="J43" s="47">
        <f t="shared" si="14"/>
        <v>37647.240000000005</v>
      </c>
      <c r="K43" s="46">
        <f>'[2]DDS Off.'!$F44</f>
        <v>120000</v>
      </c>
      <c r="L43" s="46">
        <v>80557.929999999993</v>
      </c>
      <c r="M43" s="48">
        <f t="shared" si="15"/>
        <v>39442.070000000007</v>
      </c>
      <c r="N43" s="190">
        <f t="shared" si="39"/>
        <v>360000</v>
      </c>
      <c r="O43" s="129">
        <f t="shared" si="39"/>
        <v>294260.12</v>
      </c>
      <c r="P43" s="61">
        <f t="shared" si="16"/>
        <v>65739.88</v>
      </c>
      <c r="Q43" s="46">
        <f>'[2]DDS Off.'!$H44</f>
        <v>120000</v>
      </c>
      <c r="R43" s="46">
        <v>92348.21</v>
      </c>
      <c r="S43" s="47">
        <f t="shared" si="17"/>
        <v>27651.789999999994</v>
      </c>
      <c r="T43" s="46">
        <f>'[2]DDS Off.'!$I44</f>
        <v>120000</v>
      </c>
      <c r="U43" s="46"/>
      <c r="V43" s="47">
        <f t="shared" si="18"/>
        <v>120000</v>
      </c>
      <c r="W43" s="46">
        <f>'[2]DDS Off.'!$J44</f>
        <v>120000</v>
      </c>
      <c r="X43" s="46"/>
      <c r="Y43" s="48">
        <f t="shared" si="19"/>
        <v>120000</v>
      </c>
      <c r="Z43" s="190">
        <f t="shared" si="40"/>
        <v>360000</v>
      </c>
      <c r="AA43" s="200">
        <f t="shared" si="40"/>
        <v>92348.21</v>
      </c>
      <c r="AB43" s="61">
        <f t="shared" si="20"/>
        <v>267651.78999999998</v>
      </c>
      <c r="AC43" s="204">
        <f t="shared" si="41"/>
        <v>720000</v>
      </c>
      <c r="AD43" s="133">
        <f t="shared" si="41"/>
        <v>386608.33</v>
      </c>
      <c r="AE43" s="311">
        <f t="shared" si="21"/>
        <v>333391.67</v>
      </c>
      <c r="AF43" s="297">
        <f>'[2]DDS Off.'!$L44</f>
        <v>120000</v>
      </c>
      <c r="AG43" s="46"/>
      <c r="AH43" s="50">
        <f t="shared" si="22"/>
        <v>120000</v>
      </c>
      <c r="AI43" s="46">
        <f>'[2]DDS Off.'!$M44</f>
        <v>120000</v>
      </c>
      <c r="AJ43" s="46"/>
      <c r="AK43" s="50">
        <f t="shared" si="23"/>
        <v>120000</v>
      </c>
      <c r="AL43" s="46">
        <f>'[2]DDS Off.'!$N44</f>
        <v>120000</v>
      </c>
      <c r="AM43" s="46"/>
      <c r="AN43" s="48">
        <f t="shared" si="24"/>
        <v>120000</v>
      </c>
      <c r="AO43" s="190">
        <f t="shared" si="25"/>
        <v>360000</v>
      </c>
      <c r="AP43" s="129">
        <f t="shared" si="25"/>
        <v>0</v>
      </c>
      <c r="AQ43" s="61">
        <f t="shared" si="26"/>
        <v>360000</v>
      </c>
      <c r="AR43" s="46">
        <f>'[2]DDS Off.'!$P44</f>
        <v>120000</v>
      </c>
      <c r="AS43" s="46"/>
      <c r="AT43" s="47">
        <f t="shared" si="27"/>
        <v>120000</v>
      </c>
      <c r="AU43" s="46">
        <f>'[2]DDS Off.'!$Q44</f>
        <v>120000</v>
      </c>
      <c r="AV43" s="46"/>
      <c r="AW43" s="47">
        <f t="shared" si="28"/>
        <v>120000</v>
      </c>
      <c r="AX43" s="46">
        <f>'[2]DDS Off.'!$R44</f>
        <v>120000</v>
      </c>
      <c r="AY43" s="46"/>
      <c r="AZ43" s="50">
        <f t="shared" si="29"/>
        <v>120000</v>
      </c>
      <c r="BA43" s="190">
        <f t="shared" si="30"/>
        <v>360000</v>
      </c>
      <c r="BB43" s="200">
        <f t="shared" si="31"/>
        <v>0</v>
      </c>
      <c r="BC43" s="222">
        <f t="shared" si="32"/>
        <v>360000</v>
      </c>
      <c r="BD43" s="204">
        <f t="shared" si="33"/>
        <v>720000</v>
      </c>
      <c r="BE43" s="217">
        <f t="shared" si="34"/>
        <v>0</v>
      </c>
      <c r="BF43" s="225">
        <f t="shared" si="35"/>
        <v>720000</v>
      </c>
      <c r="BG43" s="204">
        <f t="shared" si="36"/>
        <v>1440000</v>
      </c>
      <c r="BH43" s="133">
        <f t="shared" si="37"/>
        <v>386608.33</v>
      </c>
      <c r="BI43" s="225">
        <f t="shared" si="38"/>
        <v>1053391.67</v>
      </c>
      <c r="BJ43" s="290"/>
      <c r="BK43" s="45">
        <f>VLOOKUP($B43,Test!$A$69:$I$122,8,0)</f>
        <v>135007.76999999999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Off.'!$D45</f>
        <v>37000</v>
      </c>
      <c r="F44" s="46">
        <v>31140.959999999999</v>
      </c>
      <c r="G44" s="47">
        <f t="shared" si="13"/>
        <v>5859.0400000000009</v>
      </c>
      <c r="H44" s="46">
        <f>'[2]DDS Off.'!$E45</f>
        <v>37000</v>
      </c>
      <c r="I44" s="46">
        <v>55897.78</v>
      </c>
      <c r="J44" s="47">
        <f t="shared" si="14"/>
        <v>-18897.78</v>
      </c>
      <c r="K44" s="46">
        <f>'[2]DDS Off.'!$F45</f>
        <v>37000</v>
      </c>
      <c r="L44" s="46">
        <v>43195.24</v>
      </c>
      <c r="M44" s="48">
        <f t="shared" si="15"/>
        <v>-6195.239999999998</v>
      </c>
      <c r="N44" s="190">
        <f t="shared" si="39"/>
        <v>111000</v>
      </c>
      <c r="O44" s="129">
        <f t="shared" si="39"/>
        <v>130233.97999999998</v>
      </c>
      <c r="P44" s="61">
        <f t="shared" si="16"/>
        <v>-19233.979999999981</v>
      </c>
      <c r="Q44" s="46">
        <f>'[2]DDS Off.'!$H45</f>
        <v>37000</v>
      </c>
      <c r="R44" s="46">
        <v>64409.67</v>
      </c>
      <c r="S44" s="47">
        <f t="shared" si="17"/>
        <v>-27409.67</v>
      </c>
      <c r="T44" s="46">
        <f>'[2]DDS Off.'!$I45</f>
        <v>37000</v>
      </c>
      <c r="U44" s="46"/>
      <c r="V44" s="47">
        <f t="shared" si="18"/>
        <v>37000</v>
      </c>
      <c r="W44" s="46">
        <f>'[2]DDS Off.'!$J45</f>
        <v>37000</v>
      </c>
      <c r="X44" s="46"/>
      <c r="Y44" s="48">
        <f t="shared" si="19"/>
        <v>37000</v>
      </c>
      <c r="Z44" s="190">
        <f t="shared" si="40"/>
        <v>111000</v>
      </c>
      <c r="AA44" s="200">
        <f t="shared" si="40"/>
        <v>64409.67</v>
      </c>
      <c r="AB44" s="61">
        <f t="shared" si="20"/>
        <v>46590.33</v>
      </c>
      <c r="AC44" s="204">
        <f t="shared" si="41"/>
        <v>222000</v>
      </c>
      <c r="AD44" s="133">
        <f t="shared" si="41"/>
        <v>194643.64999999997</v>
      </c>
      <c r="AE44" s="311">
        <f t="shared" si="21"/>
        <v>27356.350000000035</v>
      </c>
      <c r="AF44" s="297">
        <f>'[2]DDS Off.'!$L45</f>
        <v>37000</v>
      </c>
      <c r="AG44" s="46"/>
      <c r="AH44" s="50">
        <f t="shared" si="22"/>
        <v>37000</v>
      </c>
      <c r="AI44" s="46">
        <f>'[2]DDS Off.'!$M45</f>
        <v>37000</v>
      </c>
      <c r="AJ44" s="46"/>
      <c r="AK44" s="50">
        <f t="shared" si="23"/>
        <v>37000</v>
      </c>
      <c r="AL44" s="46">
        <f>'[2]DDS Off.'!$N45</f>
        <v>37000</v>
      </c>
      <c r="AM44" s="46"/>
      <c r="AN44" s="48">
        <f t="shared" si="24"/>
        <v>37000</v>
      </c>
      <c r="AO44" s="190">
        <f t="shared" si="25"/>
        <v>111000</v>
      </c>
      <c r="AP44" s="129">
        <f t="shared" si="25"/>
        <v>0</v>
      </c>
      <c r="AQ44" s="61">
        <f t="shared" si="26"/>
        <v>111000</v>
      </c>
      <c r="AR44" s="46">
        <f>'[2]DDS Off.'!$P45</f>
        <v>37000</v>
      </c>
      <c r="AS44" s="46"/>
      <c r="AT44" s="47">
        <f t="shared" si="27"/>
        <v>37000</v>
      </c>
      <c r="AU44" s="46">
        <f>'[2]DDS Off.'!$Q45</f>
        <v>37000</v>
      </c>
      <c r="AV44" s="46"/>
      <c r="AW44" s="47">
        <f t="shared" si="28"/>
        <v>37000</v>
      </c>
      <c r="AX44" s="46">
        <f>'[2]DDS Off.'!$R45</f>
        <v>37000</v>
      </c>
      <c r="AY44" s="46"/>
      <c r="AZ44" s="50">
        <f t="shared" si="29"/>
        <v>37000</v>
      </c>
      <c r="BA44" s="190">
        <f t="shared" si="30"/>
        <v>111000</v>
      </c>
      <c r="BB44" s="200">
        <f t="shared" si="31"/>
        <v>0</v>
      </c>
      <c r="BC44" s="222">
        <f t="shared" si="32"/>
        <v>111000</v>
      </c>
      <c r="BD44" s="204">
        <f t="shared" si="33"/>
        <v>222000</v>
      </c>
      <c r="BE44" s="217">
        <f t="shared" si="34"/>
        <v>0</v>
      </c>
      <c r="BF44" s="225">
        <f t="shared" si="35"/>
        <v>222000</v>
      </c>
      <c r="BG44" s="204">
        <f t="shared" si="36"/>
        <v>444000</v>
      </c>
      <c r="BH44" s="133">
        <f t="shared" si="37"/>
        <v>194643.64999999997</v>
      </c>
      <c r="BI44" s="225">
        <f t="shared" si="38"/>
        <v>249356.35000000003</v>
      </c>
      <c r="BJ44" s="290"/>
      <c r="BK44" s="45">
        <f>VLOOKUP($B44,Test!$A$69:$I$122,8,0)</f>
        <v>66520.179999999993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Off.'!$D46</f>
        <v>3000</v>
      </c>
      <c r="F45" s="46">
        <v>280</v>
      </c>
      <c r="G45" s="47">
        <f t="shared" si="13"/>
        <v>2720</v>
      </c>
      <c r="H45" s="46">
        <f>'[2]DDS Off.'!$E46</f>
        <v>3000</v>
      </c>
      <c r="I45" s="46">
        <v>1120</v>
      </c>
      <c r="J45" s="47">
        <f t="shared" si="14"/>
        <v>1880</v>
      </c>
      <c r="K45" s="46">
        <f>'[2]DDS Off.'!$F46</f>
        <v>3000</v>
      </c>
      <c r="L45" s="46">
        <v>1420</v>
      </c>
      <c r="M45" s="48">
        <f t="shared" si="15"/>
        <v>1580</v>
      </c>
      <c r="N45" s="190">
        <f t="shared" si="39"/>
        <v>9000</v>
      </c>
      <c r="O45" s="129">
        <f t="shared" si="39"/>
        <v>2820</v>
      </c>
      <c r="P45" s="61">
        <f t="shared" si="16"/>
        <v>6180</v>
      </c>
      <c r="Q45" s="46">
        <f>'[2]DDS Off.'!$H46</f>
        <v>3000</v>
      </c>
      <c r="R45" s="46"/>
      <c r="S45" s="47">
        <f t="shared" si="17"/>
        <v>3000</v>
      </c>
      <c r="T45" s="46">
        <f>'[2]DDS Off.'!$I46</f>
        <v>3000</v>
      </c>
      <c r="U45" s="46"/>
      <c r="V45" s="47">
        <f t="shared" si="18"/>
        <v>3000</v>
      </c>
      <c r="W45" s="46">
        <f>'[2]DDS Off.'!$J46</f>
        <v>3000</v>
      </c>
      <c r="X45" s="46"/>
      <c r="Y45" s="48">
        <f t="shared" si="19"/>
        <v>3000</v>
      </c>
      <c r="Z45" s="190">
        <f t="shared" si="40"/>
        <v>9000</v>
      </c>
      <c r="AA45" s="200">
        <f t="shared" si="40"/>
        <v>0</v>
      </c>
      <c r="AB45" s="61">
        <f t="shared" si="20"/>
        <v>9000</v>
      </c>
      <c r="AC45" s="204">
        <f t="shared" si="41"/>
        <v>18000</v>
      </c>
      <c r="AD45" s="133">
        <f t="shared" si="41"/>
        <v>2820</v>
      </c>
      <c r="AE45" s="311">
        <f t="shared" si="21"/>
        <v>15180</v>
      </c>
      <c r="AF45" s="297">
        <f>'[2]DDS Off.'!$L46</f>
        <v>3000</v>
      </c>
      <c r="AG45" s="46"/>
      <c r="AH45" s="50">
        <f t="shared" si="22"/>
        <v>3000</v>
      </c>
      <c r="AI45" s="46">
        <f>'[2]DDS Off.'!$M46</f>
        <v>3000</v>
      </c>
      <c r="AJ45" s="46"/>
      <c r="AK45" s="50">
        <f t="shared" si="23"/>
        <v>3000</v>
      </c>
      <c r="AL45" s="46">
        <f>'[2]DDS Off.'!$N46</f>
        <v>3000</v>
      </c>
      <c r="AM45" s="46"/>
      <c r="AN45" s="48">
        <f t="shared" si="24"/>
        <v>3000</v>
      </c>
      <c r="AO45" s="190">
        <f t="shared" si="25"/>
        <v>9000</v>
      </c>
      <c r="AP45" s="129">
        <f t="shared" si="25"/>
        <v>0</v>
      </c>
      <c r="AQ45" s="61">
        <f t="shared" si="26"/>
        <v>9000</v>
      </c>
      <c r="AR45" s="46">
        <f>'[2]DDS Off.'!$P46</f>
        <v>3000</v>
      </c>
      <c r="AS45" s="46"/>
      <c r="AT45" s="47">
        <f t="shared" si="27"/>
        <v>3000</v>
      </c>
      <c r="AU45" s="46">
        <f>'[2]DDS Off.'!$Q46</f>
        <v>3000</v>
      </c>
      <c r="AV45" s="46"/>
      <c r="AW45" s="47">
        <f t="shared" si="28"/>
        <v>3000</v>
      </c>
      <c r="AX45" s="46">
        <f>'[2]DDS Off.'!$R46</f>
        <v>3000</v>
      </c>
      <c r="AY45" s="46"/>
      <c r="AZ45" s="50">
        <f t="shared" si="29"/>
        <v>3000</v>
      </c>
      <c r="BA45" s="190">
        <f t="shared" si="30"/>
        <v>9000</v>
      </c>
      <c r="BB45" s="200">
        <f t="shared" si="31"/>
        <v>0</v>
      </c>
      <c r="BC45" s="222">
        <f t="shared" si="32"/>
        <v>9000</v>
      </c>
      <c r="BD45" s="204">
        <f t="shared" si="33"/>
        <v>18000</v>
      </c>
      <c r="BE45" s="217">
        <f t="shared" si="34"/>
        <v>0</v>
      </c>
      <c r="BF45" s="225">
        <f t="shared" si="35"/>
        <v>18000</v>
      </c>
      <c r="BG45" s="204">
        <f t="shared" si="36"/>
        <v>36000</v>
      </c>
      <c r="BH45" s="133">
        <f t="shared" si="37"/>
        <v>2820</v>
      </c>
      <c r="BI45" s="225">
        <f t="shared" si="38"/>
        <v>33180</v>
      </c>
      <c r="BJ45" s="290"/>
      <c r="BK45" s="45">
        <f>VLOOKUP($B45,Test!$A$69:$I$122,8,0)</f>
        <v>1380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Off.'!$D47</f>
        <v>2500</v>
      </c>
      <c r="F46" s="46">
        <v>2951</v>
      </c>
      <c r="G46" s="47">
        <f t="shared" si="13"/>
        <v>-451</v>
      </c>
      <c r="H46" s="46">
        <f>'[2]DDS Off.'!$E47</f>
        <v>2500</v>
      </c>
      <c r="I46" s="46">
        <v>5889</v>
      </c>
      <c r="J46" s="47">
        <f t="shared" si="14"/>
        <v>-3389</v>
      </c>
      <c r="K46" s="46">
        <f>'[2]DDS Off.'!$F47</f>
        <v>2500</v>
      </c>
      <c r="L46" s="46">
        <v>600</v>
      </c>
      <c r="M46" s="48">
        <f t="shared" si="15"/>
        <v>1900</v>
      </c>
      <c r="N46" s="190">
        <f t="shared" si="39"/>
        <v>7500</v>
      </c>
      <c r="O46" s="129">
        <f t="shared" si="39"/>
        <v>9440</v>
      </c>
      <c r="P46" s="61">
        <f t="shared" si="16"/>
        <v>-1940</v>
      </c>
      <c r="Q46" s="46">
        <f>'[2]DDS Off.'!$H47</f>
        <v>2500</v>
      </c>
      <c r="R46" s="46">
        <v>690</v>
      </c>
      <c r="S46" s="47">
        <f t="shared" si="17"/>
        <v>1810</v>
      </c>
      <c r="T46" s="46">
        <f>'[2]DDS Off.'!$I47</f>
        <v>2500</v>
      </c>
      <c r="U46" s="46"/>
      <c r="V46" s="47">
        <f t="shared" si="18"/>
        <v>2500</v>
      </c>
      <c r="W46" s="46">
        <f>'[2]DDS Off.'!$J47</f>
        <v>2500</v>
      </c>
      <c r="X46" s="46"/>
      <c r="Y46" s="48">
        <f t="shared" si="19"/>
        <v>2500</v>
      </c>
      <c r="Z46" s="190">
        <f t="shared" si="40"/>
        <v>7500</v>
      </c>
      <c r="AA46" s="200">
        <f t="shared" si="40"/>
        <v>690</v>
      </c>
      <c r="AB46" s="61">
        <f t="shared" si="20"/>
        <v>6810</v>
      </c>
      <c r="AC46" s="204">
        <f t="shared" si="41"/>
        <v>15000</v>
      </c>
      <c r="AD46" s="133">
        <f t="shared" si="41"/>
        <v>10130</v>
      </c>
      <c r="AE46" s="311">
        <f t="shared" si="21"/>
        <v>4870</v>
      </c>
      <c r="AF46" s="297">
        <f>'[2]DDS Off.'!$L47</f>
        <v>2500</v>
      </c>
      <c r="AG46" s="46"/>
      <c r="AH46" s="50">
        <f t="shared" si="22"/>
        <v>2500</v>
      </c>
      <c r="AI46" s="46">
        <f>'[2]DDS Off.'!$M47</f>
        <v>2500</v>
      </c>
      <c r="AJ46" s="46"/>
      <c r="AK46" s="50">
        <f t="shared" si="23"/>
        <v>2500</v>
      </c>
      <c r="AL46" s="46">
        <f>'[2]DDS Off.'!$N47</f>
        <v>2500</v>
      </c>
      <c r="AM46" s="46"/>
      <c r="AN46" s="48">
        <f t="shared" si="24"/>
        <v>2500</v>
      </c>
      <c r="AO46" s="190">
        <f t="shared" si="25"/>
        <v>7500</v>
      </c>
      <c r="AP46" s="129">
        <f t="shared" si="25"/>
        <v>0</v>
      </c>
      <c r="AQ46" s="61">
        <f t="shared" si="26"/>
        <v>7500</v>
      </c>
      <c r="AR46" s="46">
        <f>'[2]DDS Off.'!$P47</f>
        <v>2500</v>
      </c>
      <c r="AS46" s="46"/>
      <c r="AT46" s="47">
        <f t="shared" si="27"/>
        <v>2500</v>
      </c>
      <c r="AU46" s="46">
        <f>'[2]DDS Off.'!$Q47</f>
        <v>2500</v>
      </c>
      <c r="AV46" s="46"/>
      <c r="AW46" s="47">
        <f t="shared" si="28"/>
        <v>2500</v>
      </c>
      <c r="AX46" s="46">
        <f>'[2]DDS Off.'!$R47</f>
        <v>2500</v>
      </c>
      <c r="AY46" s="46"/>
      <c r="AZ46" s="50">
        <f t="shared" si="29"/>
        <v>2500</v>
      </c>
      <c r="BA46" s="190">
        <f t="shared" si="30"/>
        <v>7500</v>
      </c>
      <c r="BB46" s="200">
        <f t="shared" si="31"/>
        <v>0</v>
      </c>
      <c r="BC46" s="222">
        <f t="shared" si="32"/>
        <v>7500</v>
      </c>
      <c r="BD46" s="204">
        <f t="shared" si="33"/>
        <v>15000</v>
      </c>
      <c r="BE46" s="217">
        <f t="shared" si="34"/>
        <v>0</v>
      </c>
      <c r="BF46" s="225">
        <f t="shared" si="35"/>
        <v>15000</v>
      </c>
      <c r="BG46" s="204">
        <f t="shared" si="36"/>
        <v>30000</v>
      </c>
      <c r="BH46" s="133">
        <f t="shared" si="37"/>
        <v>10130</v>
      </c>
      <c r="BI46" s="225">
        <f t="shared" si="38"/>
        <v>19870</v>
      </c>
      <c r="BJ46" s="290"/>
      <c r="BK46" s="45">
        <f>VLOOKUP($B46,Test!$A$69:$I$122,8,0)</f>
        <v>2070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Off.'!$D48</f>
        <v>100000</v>
      </c>
      <c r="F47" s="46">
        <v>66780.350000000006</v>
      </c>
      <c r="G47" s="47">
        <f t="shared" si="13"/>
        <v>33219.649999999994</v>
      </c>
      <c r="H47" s="46">
        <f>'[2]DDS Off.'!$E48</f>
        <v>100000</v>
      </c>
      <c r="I47" s="46">
        <v>48947</v>
      </c>
      <c r="J47" s="47">
        <f t="shared" si="14"/>
        <v>51053</v>
      </c>
      <c r="K47" s="46">
        <f>'[2]DDS Off.'!$F48</f>
        <v>100000</v>
      </c>
      <c r="L47" s="46">
        <v>35700</v>
      </c>
      <c r="M47" s="48">
        <f t="shared" si="15"/>
        <v>64300</v>
      </c>
      <c r="N47" s="190">
        <f t="shared" si="39"/>
        <v>300000</v>
      </c>
      <c r="O47" s="129">
        <f t="shared" si="39"/>
        <v>151427.35</v>
      </c>
      <c r="P47" s="61">
        <f t="shared" si="16"/>
        <v>148572.65</v>
      </c>
      <c r="Q47" s="46">
        <f>'[2]DDS Off.'!$H48</f>
        <v>50000</v>
      </c>
      <c r="R47" s="46">
        <v>-4373</v>
      </c>
      <c r="S47" s="47">
        <f t="shared" si="17"/>
        <v>54373</v>
      </c>
      <c r="T47" s="46">
        <f>'[2]DDS Off.'!$I48</f>
        <v>20000</v>
      </c>
      <c r="U47" s="46"/>
      <c r="V47" s="47">
        <f t="shared" si="18"/>
        <v>20000</v>
      </c>
      <c r="W47" s="46">
        <f>'[2]DDS Off.'!$J48</f>
        <v>40000</v>
      </c>
      <c r="X47" s="46"/>
      <c r="Y47" s="48">
        <f t="shared" si="19"/>
        <v>40000</v>
      </c>
      <c r="Z47" s="190">
        <f t="shared" si="40"/>
        <v>110000</v>
      </c>
      <c r="AA47" s="200">
        <f t="shared" si="40"/>
        <v>-4373</v>
      </c>
      <c r="AB47" s="61">
        <f t="shared" si="20"/>
        <v>114373</v>
      </c>
      <c r="AC47" s="204">
        <f t="shared" si="41"/>
        <v>410000</v>
      </c>
      <c r="AD47" s="133">
        <f t="shared" si="41"/>
        <v>147054.35</v>
      </c>
      <c r="AE47" s="311">
        <f t="shared" si="21"/>
        <v>262945.65000000002</v>
      </c>
      <c r="AF47" s="297">
        <f>'[2]DDS Off.'!$L48</f>
        <v>50000</v>
      </c>
      <c r="AG47" s="46"/>
      <c r="AH47" s="50">
        <f t="shared" si="22"/>
        <v>50000</v>
      </c>
      <c r="AI47" s="46">
        <f>'[2]DDS Off.'!$M48</f>
        <v>50000</v>
      </c>
      <c r="AJ47" s="46"/>
      <c r="AK47" s="50">
        <f t="shared" si="23"/>
        <v>50000</v>
      </c>
      <c r="AL47" s="46">
        <f>'[2]DDS Off.'!$N48</f>
        <v>50000</v>
      </c>
      <c r="AM47" s="46"/>
      <c r="AN47" s="48">
        <f t="shared" si="24"/>
        <v>50000</v>
      </c>
      <c r="AO47" s="190">
        <f t="shared" si="25"/>
        <v>150000</v>
      </c>
      <c r="AP47" s="129">
        <f t="shared" si="25"/>
        <v>0</v>
      </c>
      <c r="AQ47" s="61">
        <f t="shared" si="26"/>
        <v>150000</v>
      </c>
      <c r="AR47" s="46">
        <f>'[2]DDS Off.'!$P48</f>
        <v>60000</v>
      </c>
      <c r="AS47" s="46"/>
      <c r="AT47" s="47">
        <f t="shared" si="27"/>
        <v>60000</v>
      </c>
      <c r="AU47" s="46">
        <f>'[2]DDS Off.'!$Q48</f>
        <v>60000</v>
      </c>
      <c r="AV47" s="46"/>
      <c r="AW47" s="47">
        <f t="shared" si="28"/>
        <v>60000</v>
      </c>
      <c r="AX47" s="46">
        <f>'[2]DDS Off.'!$R48</f>
        <v>60000</v>
      </c>
      <c r="AY47" s="46"/>
      <c r="AZ47" s="50">
        <f t="shared" si="29"/>
        <v>60000</v>
      </c>
      <c r="BA47" s="190">
        <f t="shared" si="30"/>
        <v>180000</v>
      </c>
      <c r="BB47" s="200">
        <f t="shared" si="31"/>
        <v>0</v>
      </c>
      <c r="BC47" s="222">
        <f t="shared" si="32"/>
        <v>180000</v>
      </c>
      <c r="BD47" s="204">
        <f t="shared" si="33"/>
        <v>330000</v>
      </c>
      <c r="BE47" s="217">
        <f t="shared" si="34"/>
        <v>0</v>
      </c>
      <c r="BF47" s="225">
        <f t="shared" si="35"/>
        <v>330000</v>
      </c>
      <c r="BG47" s="204">
        <f t="shared" si="36"/>
        <v>740000</v>
      </c>
      <c r="BH47" s="133">
        <f t="shared" si="37"/>
        <v>147054.35</v>
      </c>
      <c r="BI47" s="225">
        <f t="shared" si="38"/>
        <v>592945.65</v>
      </c>
      <c r="BJ47" s="290"/>
      <c r="BK47" s="45">
        <f>VLOOKUP($B47,Test!$A$69:$I$122,8,0)</f>
        <v>116685.26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Off.'!$D49</f>
        <v>48000</v>
      </c>
      <c r="F48" s="46">
        <v>182000</v>
      </c>
      <c r="G48" s="47">
        <f t="shared" si="13"/>
        <v>-134000</v>
      </c>
      <c r="H48" s="46">
        <f>'[2]DDS Off.'!$E49</f>
        <v>119000</v>
      </c>
      <c r="I48" s="46">
        <v>56166.67</v>
      </c>
      <c r="J48" s="47">
        <f t="shared" si="14"/>
        <v>62833.33</v>
      </c>
      <c r="K48" s="46">
        <f>'[2]DDS Off.'!$F49</f>
        <v>348000</v>
      </c>
      <c r="L48" s="46">
        <v>375932.09</v>
      </c>
      <c r="M48" s="48">
        <f t="shared" si="15"/>
        <v>-27932.090000000026</v>
      </c>
      <c r="N48" s="190">
        <f t="shared" si="39"/>
        <v>515000</v>
      </c>
      <c r="O48" s="129">
        <f t="shared" si="39"/>
        <v>614098.76</v>
      </c>
      <c r="P48" s="61">
        <f t="shared" si="16"/>
        <v>-99098.760000000009</v>
      </c>
      <c r="Q48" s="46">
        <f>'[2]DDS Off.'!$H49</f>
        <v>0</v>
      </c>
      <c r="R48" s="46">
        <v>34000</v>
      </c>
      <c r="S48" s="47">
        <f t="shared" si="17"/>
        <v>-34000</v>
      </c>
      <c r="T48" s="46">
        <f>'[2]DDS Off.'!$I49</f>
        <v>92000</v>
      </c>
      <c r="U48" s="46"/>
      <c r="V48" s="47">
        <f t="shared" si="18"/>
        <v>92000</v>
      </c>
      <c r="W48" s="46">
        <f>'[2]DDS Off.'!$J49</f>
        <v>17000</v>
      </c>
      <c r="X48" s="46"/>
      <c r="Y48" s="48">
        <f t="shared" si="19"/>
        <v>17000</v>
      </c>
      <c r="Z48" s="190">
        <f t="shared" si="40"/>
        <v>109000</v>
      </c>
      <c r="AA48" s="200">
        <f t="shared" si="40"/>
        <v>34000</v>
      </c>
      <c r="AB48" s="61">
        <f t="shared" si="20"/>
        <v>75000</v>
      </c>
      <c r="AC48" s="204">
        <f t="shared" si="41"/>
        <v>624000</v>
      </c>
      <c r="AD48" s="133">
        <f t="shared" si="41"/>
        <v>648098.76</v>
      </c>
      <c r="AE48" s="311">
        <f t="shared" si="21"/>
        <v>-24098.760000000009</v>
      </c>
      <c r="AF48" s="297">
        <f>'[2]DDS Off.'!$L49</f>
        <v>77000</v>
      </c>
      <c r="AG48" s="46"/>
      <c r="AH48" s="50">
        <f t="shared" si="22"/>
        <v>77000</v>
      </c>
      <c r="AI48" s="46">
        <f>'[2]DDS Off.'!$M49</f>
        <v>120000</v>
      </c>
      <c r="AJ48" s="46"/>
      <c r="AK48" s="50">
        <f t="shared" si="23"/>
        <v>120000</v>
      </c>
      <c r="AL48" s="46">
        <f>'[2]DDS Off.'!$N49</f>
        <v>32000</v>
      </c>
      <c r="AM48" s="46"/>
      <c r="AN48" s="48">
        <f t="shared" si="24"/>
        <v>32000</v>
      </c>
      <c r="AO48" s="190">
        <f t="shared" si="25"/>
        <v>229000</v>
      </c>
      <c r="AP48" s="129">
        <f t="shared" si="25"/>
        <v>0</v>
      </c>
      <c r="AQ48" s="61">
        <f t="shared" si="26"/>
        <v>229000</v>
      </c>
      <c r="AR48" s="46">
        <f>'[2]DDS Off.'!$P49</f>
        <v>175000</v>
      </c>
      <c r="AS48" s="46"/>
      <c r="AT48" s="47">
        <f t="shared" si="27"/>
        <v>175000</v>
      </c>
      <c r="AU48" s="46">
        <f>'[2]DDS Off.'!$Q49</f>
        <v>176000</v>
      </c>
      <c r="AV48" s="46"/>
      <c r="AW48" s="47">
        <f t="shared" si="28"/>
        <v>176000</v>
      </c>
      <c r="AX48" s="46">
        <f>'[2]DDS Off.'!$R49</f>
        <v>185000</v>
      </c>
      <c r="AY48" s="46"/>
      <c r="AZ48" s="50">
        <f t="shared" si="29"/>
        <v>185000</v>
      </c>
      <c r="BA48" s="190">
        <f t="shared" si="30"/>
        <v>536000</v>
      </c>
      <c r="BB48" s="200">
        <f t="shared" si="31"/>
        <v>0</v>
      </c>
      <c r="BC48" s="222">
        <f t="shared" si="32"/>
        <v>536000</v>
      </c>
      <c r="BD48" s="204">
        <f t="shared" si="33"/>
        <v>765000</v>
      </c>
      <c r="BE48" s="217">
        <f t="shared" si="34"/>
        <v>0</v>
      </c>
      <c r="BF48" s="225">
        <f t="shared" si="35"/>
        <v>765000</v>
      </c>
      <c r="BG48" s="204">
        <f t="shared" si="36"/>
        <v>1389000</v>
      </c>
      <c r="BH48" s="133">
        <f t="shared" si="37"/>
        <v>648098.76</v>
      </c>
      <c r="BI48" s="225">
        <f t="shared" si="38"/>
        <v>740901.24</v>
      </c>
      <c r="BJ48" s="290"/>
      <c r="BK48" s="45">
        <f>VLOOKUP($B48,Test!$A$69:$I$122,8,0)</f>
        <v>20800</v>
      </c>
    </row>
    <row r="49" spans="1:64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Off.'!$D50</f>
        <v>0</v>
      </c>
      <c r="F49" s="46"/>
      <c r="G49" s="47">
        <f t="shared" si="13"/>
        <v>0</v>
      </c>
      <c r="H49" s="46">
        <f>'[2]DDS Off.'!$E50</f>
        <v>0</v>
      </c>
      <c r="I49" s="46"/>
      <c r="J49" s="47">
        <f t="shared" si="14"/>
        <v>0</v>
      </c>
      <c r="K49" s="46">
        <f>'[2]DDS Off.'!$F50</f>
        <v>0</v>
      </c>
      <c r="L49" s="46"/>
      <c r="M49" s="48">
        <f t="shared" si="15"/>
        <v>0</v>
      </c>
      <c r="N49" s="190">
        <f t="shared" si="39"/>
        <v>0</v>
      </c>
      <c r="O49" s="129">
        <f t="shared" si="39"/>
        <v>0</v>
      </c>
      <c r="P49" s="61">
        <f t="shared" si="16"/>
        <v>0</v>
      </c>
      <c r="Q49" s="46">
        <f>'[2]DDS Off.'!$H50</f>
        <v>0</v>
      </c>
      <c r="R49" s="46"/>
      <c r="S49" s="47">
        <f t="shared" si="17"/>
        <v>0</v>
      </c>
      <c r="T49" s="46">
        <f>'[2]DDS Off.'!$I50</f>
        <v>0</v>
      </c>
      <c r="U49" s="46"/>
      <c r="V49" s="47">
        <f t="shared" si="18"/>
        <v>0</v>
      </c>
      <c r="W49" s="46">
        <f>'[2]DDS Off.'!$J50</f>
        <v>0</v>
      </c>
      <c r="X49" s="46"/>
      <c r="Y49" s="48">
        <f t="shared" si="19"/>
        <v>0</v>
      </c>
      <c r="Z49" s="190">
        <f t="shared" si="40"/>
        <v>0</v>
      </c>
      <c r="AA49" s="200">
        <f t="shared" si="40"/>
        <v>0</v>
      </c>
      <c r="AB49" s="61">
        <f t="shared" si="20"/>
        <v>0</v>
      </c>
      <c r="AC49" s="204">
        <f t="shared" si="41"/>
        <v>0</v>
      </c>
      <c r="AD49" s="133">
        <f t="shared" si="41"/>
        <v>0</v>
      </c>
      <c r="AE49" s="311">
        <f t="shared" si="21"/>
        <v>0</v>
      </c>
      <c r="AF49" s="297">
        <f>'[2]DDS Off.'!$L50</f>
        <v>0</v>
      </c>
      <c r="AG49" s="46"/>
      <c r="AH49" s="50">
        <f t="shared" si="22"/>
        <v>0</v>
      </c>
      <c r="AI49" s="46">
        <f>'[2]DDS Off.'!$M50</f>
        <v>0</v>
      </c>
      <c r="AJ49" s="46"/>
      <c r="AK49" s="50">
        <f t="shared" si="23"/>
        <v>0</v>
      </c>
      <c r="AL49" s="46">
        <f>'[2]DDS Off.'!$N50</f>
        <v>0</v>
      </c>
      <c r="AM49" s="46"/>
      <c r="AN49" s="48">
        <f t="shared" si="24"/>
        <v>0</v>
      </c>
      <c r="AO49" s="190">
        <f t="shared" si="25"/>
        <v>0</v>
      </c>
      <c r="AP49" s="129">
        <f t="shared" si="25"/>
        <v>0</v>
      </c>
      <c r="AQ49" s="61">
        <f t="shared" si="26"/>
        <v>0</v>
      </c>
      <c r="AR49" s="46">
        <f>'[2]DDS Off.'!$P50</f>
        <v>0</v>
      </c>
      <c r="AS49" s="46"/>
      <c r="AT49" s="47">
        <f t="shared" si="27"/>
        <v>0</v>
      </c>
      <c r="AU49" s="46">
        <f>'[2]DDS Off.'!$Q50</f>
        <v>0</v>
      </c>
      <c r="AV49" s="46"/>
      <c r="AW49" s="47">
        <f t="shared" si="28"/>
        <v>0</v>
      </c>
      <c r="AX49" s="46">
        <f>'[2]DDS Off.'!$R50</f>
        <v>0</v>
      </c>
      <c r="AY49" s="46"/>
      <c r="AZ49" s="50">
        <f t="shared" si="29"/>
        <v>0</v>
      </c>
      <c r="BA49" s="190">
        <f t="shared" si="30"/>
        <v>0</v>
      </c>
      <c r="BB49" s="200">
        <f t="shared" si="31"/>
        <v>0</v>
      </c>
      <c r="BC49" s="222">
        <f t="shared" si="32"/>
        <v>0</v>
      </c>
      <c r="BD49" s="204">
        <f t="shared" si="33"/>
        <v>0</v>
      </c>
      <c r="BE49" s="217">
        <f t="shared" si="34"/>
        <v>0</v>
      </c>
      <c r="BF49" s="225">
        <f t="shared" si="35"/>
        <v>0</v>
      </c>
      <c r="BG49" s="204">
        <f t="shared" si="36"/>
        <v>0</v>
      </c>
      <c r="BH49" s="133">
        <f t="shared" si="37"/>
        <v>0</v>
      </c>
      <c r="BI49" s="225">
        <f t="shared" si="38"/>
        <v>0</v>
      </c>
      <c r="BJ49" s="290"/>
      <c r="BK49" s="45">
        <f>VLOOKUP($B49,Test!$A$69:$I$122,8,0)</f>
        <v>0</v>
      </c>
    </row>
    <row r="50" spans="1:64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Off.'!$D51</f>
        <v>0</v>
      </c>
      <c r="F50" s="46"/>
      <c r="G50" s="47">
        <f t="shared" si="13"/>
        <v>0</v>
      </c>
      <c r="H50" s="46">
        <f>'[2]DDS Off.'!$E51</f>
        <v>0</v>
      </c>
      <c r="I50" s="46">
        <v>4680</v>
      </c>
      <c r="J50" s="47">
        <f t="shared" si="14"/>
        <v>-4680</v>
      </c>
      <c r="K50" s="46">
        <f>'[2]DDS Off.'!$F51</f>
        <v>472517</v>
      </c>
      <c r="L50" s="46"/>
      <c r="M50" s="48">
        <f t="shared" si="15"/>
        <v>472517</v>
      </c>
      <c r="N50" s="190">
        <f t="shared" ref="N50:O52" si="43">+E50+H50+K50</f>
        <v>472517</v>
      </c>
      <c r="O50" s="129">
        <f t="shared" si="43"/>
        <v>4680</v>
      </c>
      <c r="P50" s="61">
        <f t="shared" si="16"/>
        <v>467837</v>
      </c>
      <c r="Q50" s="46">
        <f>'[2]DDS Off.'!$H51</f>
        <v>0</v>
      </c>
      <c r="R50" s="46">
        <v>3726.66</v>
      </c>
      <c r="S50" s="47">
        <f t="shared" si="17"/>
        <v>-3726.66</v>
      </c>
      <c r="T50" s="46">
        <f>'[2]DDS Off.'!$I51</f>
        <v>0</v>
      </c>
      <c r="U50" s="46"/>
      <c r="V50" s="47">
        <f t="shared" si="18"/>
        <v>0</v>
      </c>
      <c r="W50" s="46">
        <f>'[2]DDS Off.'!$J51</f>
        <v>0</v>
      </c>
      <c r="X50" s="46"/>
      <c r="Y50" s="48">
        <f t="shared" si="19"/>
        <v>0</v>
      </c>
      <c r="Z50" s="190">
        <f t="shared" ref="Z50:AA52" si="44">+Q50+T50+W50</f>
        <v>0</v>
      </c>
      <c r="AA50" s="200">
        <f t="shared" si="44"/>
        <v>3726.66</v>
      </c>
      <c r="AB50" s="61">
        <f t="shared" si="20"/>
        <v>-3726.66</v>
      </c>
      <c r="AC50" s="204">
        <f t="shared" ref="AC50:AD52" si="45">+E50+H50+K50+Q50+T50+W50</f>
        <v>472517</v>
      </c>
      <c r="AD50" s="133">
        <f t="shared" si="45"/>
        <v>8406.66</v>
      </c>
      <c r="AE50" s="311">
        <f t="shared" si="21"/>
        <v>464110.34</v>
      </c>
      <c r="AF50" s="297">
        <f>'[2]DDS Off.'!$L51</f>
        <v>0</v>
      </c>
      <c r="AG50" s="46"/>
      <c r="AH50" s="50">
        <f t="shared" si="22"/>
        <v>0</v>
      </c>
      <c r="AI50" s="46">
        <f>'[2]DDS Off.'!$M51</f>
        <v>0</v>
      </c>
      <c r="AJ50" s="46"/>
      <c r="AK50" s="50">
        <f t="shared" si="23"/>
        <v>0</v>
      </c>
      <c r="AL50" s="46">
        <f>'[2]DDS Off.'!$N51</f>
        <v>0</v>
      </c>
      <c r="AM50" s="46"/>
      <c r="AN50" s="48">
        <f t="shared" si="24"/>
        <v>0</v>
      </c>
      <c r="AO50" s="190">
        <f t="shared" ref="AO50:AP52" si="46">+AF50+AI50+AL50</f>
        <v>0</v>
      </c>
      <c r="AP50" s="129">
        <f t="shared" si="46"/>
        <v>0</v>
      </c>
      <c r="AQ50" s="61">
        <f t="shared" si="26"/>
        <v>0</v>
      </c>
      <c r="AR50" s="46">
        <f>'[2]DDS Off.'!$P51</f>
        <v>0</v>
      </c>
      <c r="AS50" s="46"/>
      <c r="AT50" s="47">
        <f t="shared" si="27"/>
        <v>0</v>
      </c>
      <c r="AU50" s="46">
        <f>'[2]DDS Off.'!$Q51</f>
        <v>0</v>
      </c>
      <c r="AV50" s="46"/>
      <c r="AW50" s="47">
        <f t="shared" si="28"/>
        <v>0</v>
      </c>
      <c r="AX50" s="46">
        <f>'[2]DDS Off.'!$R51</f>
        <v>0</v>
      </c>
      <c r="AY50" s="46"/>
      <c r="AZ50" s="50">
        <f t="shared" si="29"/>
        <v>0</v>
      </c>
      <c r="BA50" s="190">
        <f t="shared" ref="BA50:BA52" si="47">+AR50+AU50+AX50</f>
        <v>0</v>
      </c>
      <c r="BB50" s="200">
        <f t="shared" ref="BB50:BB52" si="48">+AS50+AV50+AY50</f>
        <v>0</v>
      </c>
      <c r="BC50" s="222">
        <f t="shared" ref="BC50:BC52" si="49">BA50-BB50</f>
        <v>0</v>
      </c>
      <c r="BD50" s="204">
        <f t="shared" ref="BD50:BD52" si="50">AF50+AI50+AL50+AR50+AU50+AX50</f>
        <v>0</v>
      </c>
      <c r="BE50" s="217">
        <f t="shared" ref="BE50:BE52" si="51">+AG50+AJ50+AM50+AS50+AV50+AY50</f>
        <v>0</v>
      </c>
      <c r="BF50" s="225">
        <f t="shared" ref="BF50:BF52" si="52">BD50-BE50</f>
        <v>0</v>
      </c>
      <c r="BG50" s="204">
        <f t="shared" ref="BG50:BG52" si="53">+AC50+BD50</f>
        <v>472517</v>
      </c>
      <c r="BH50" s="133">
        <f t="shared" ref="BH50:BH52" si="54">+AD50+BE50</f>
        <v>8406.66</v>
      </c>
      <c r="BI50" s="311">
        <f t="shared" ref="BI50:BI52" si="55">BG50-BH50</f>
        <v>464110.34</v>
      </c>
      <c r="BJ50" s="290"/>
      <c r="BK50" s="45">
        <f>VLOOKUP($B50,Test!$A$69:$I$122,8,0)</f>
        <v>0</v>
      </c>
    </row>
    <row r="51" spans="1:64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'[2]DDS Off.'!$D52</f>
        <v>0</v>
      </c>
      <c r="F51" s="46"/>
      <c r="G51" s="47">
        <f t="shared" ref="G51" si="56">+E51-F51</f>
        <v>0</v>
      </c>
      <c r="H51" s="46">
        <f>'[2]DDS Off.'!$E52</f>
        <v>0</v>
      </c>
      <c r="I51" s="46"/>
      <c r="J51" s="47">
        <f t="shared" ref="J51" si="57">+H51-I51</f>
        <v>0</v>
      </c>
      <c r="K51" s="46">
        <f>'[2]DDS Off.'!$F52</f>
        <v>0</v>
      </c>
      <c r="L51" s="46"/>
      <c r="M51" s="48">
        <f t="shared" ref="M51" si="58">+K51-L51</f>
        <v>0</v>
      </c>
      <c r="N51" s="190">
        <f t="shared" ref="N51" si="59">+E51+H51+K51</f>
        <v>0</v>
      </c>
      <c r="O51" s="129">
        <f t="shared" ref="O51" si="60">+F51+I51+L51</f>
        <v>0</v>
      </c>
      <c r="P51" s="61">
        <f t="shared" ref="P51" si="61">+N51-O51</f>
        <v>0</v>
      </c>
      <c r="Q51" s="46">
        <f>'[2]DDS Off.'!$H52</f>
        <v>0</v>
      </c>
      <c r="R51" s="46"/>
      <c r="S51" s="47">
        <f t="shared" ref="S51" si="62">+Q51-R51</f>
        <v>0</v>
      </c>
      <c r="T51" s="46">
        <f>'[2]DDS Off.'!$I52</f>
        <v>0</v>
      </c>
      <c r="U51" s="46"/>
      <c r="V51" s="47">
        <f t="shared" ref="V51" si="63">+T51-U51</f>
        <v>0</v>
      </c>
      <c r="W51" s="46">
        <f>'[2]DDS Off.'!$J52</f>
        <v>0</v>
      </c>
      <c r="X51" s="46"/>
      <c r="Y51" s="48">
        <f t="shared" ref="Y51" si="64">+W51-X51</f>
        <v>0</v>
      </c>
      <c r="Z51" s="190">
        <f t="shared" ref="Z51" si="65">+Q51+T51+W51</f>
        <v>0</v>
      </c>
      <c r="AA51" s="200">
        <f t="shared" ref="AA51" si="66">+R51+U51+X51</f>
        <v>0</v>
      </c>
      <c r="AB51" s="61">
        <f t="shared" ref="AB51" si="67">+Z51-AA51</f>
        <v>0</v>
      </c>
      <c r="AC51" s="204">
        <f t="shared" ref="AC51" si="68">+E51+H51+K51+Q51+T51+W51</f>
        <v>0</v>
      </c>
      <c r="AD51" s="133">
        <f t="shared" ref="AD51" si="69">+F51+I51+L51+R51+U51+X51</f>
        <v>0</v>
      </c>
      <c r="AE51" s="311">
        <f t="shared" ref="AE51" si="70">+AC51-AD51</f>
        <v>0</v>
      </c>
      <c r="AF51" s="297">
        <f>'[2]DDS Off.'!$L52</f>
        <v>0</v>
      </c>
      <c r="AG51" s="46"/>
      <c r="AH51" s="50">
        <f t="shared" ref="AH51" si="71">AF51-AG51</f>
        <v>0</v>
      </c>
      <c r="AI51" s="46">
        <f>'[2]DDS Off.'!$M52</f>
        <v>0</v>
      </c>
      <c r="AJ51" s="46"/>
      <c r="AK51" s="50">
        <f t="shared" ref="AK51" si="72">AI51-AJ51</f>
        <v>0</v>
      </c>
      <c r="AL51" s="46">
        <f>'[2]DDS Off.'!$N52</f>
        <v>0</v>
      </c>
      <c r="AM51" s="46"/>
      <c r="AN51" s="48">
        <f t="shared" ref="AN51" si="73">AL51-AM51</f>
        <v>0</v>
      </c>
      <c r="AO51" s="190">
        <f t="shared" ref="AO51" si="74">+AF51+AI51+AL51</f>
        <v>0</v>
      </c>
      <c r="AP51" s="129">
        <f t="shared" ref="AP51" si="75">+AG51+AJ51+AM51</f>
        <v>0</v>
      </c>
      <c r="AQ51" s="61">
        <f t="shared" ref="AQ51" si="76">AO51-AP51</f>
        <v>0</v>
      </c>
      <c r="AR51" s="46">
        <f>'[2]DDS Off.'!$P52</f>
        <v>0</v>
      </c>
      <c r="AS51" s="46"/>
      <c r="AT51" s="47">
        <f t="shared" ref="AT51" si="77">AR51-AS51</f>
        <v>0</v>
      </c>
      <c r="AU51" s="46">
        <f>'[2]DDS Off.'!$Q52</f>
        <v>0</v>
      </c>
      <c r="AV51" s="46"/>
      <c r="AW51" s="47">
        <f t="shared" ref="AW51" si="78">AU51-AV51</f>
        <v>0</v>
      </c>
      <c r="AX51" s="46">
        <f>'[2]DDS Off.'!$R52</f>
        <v>0</v>
      </c>
      <c r="AY51" s="46"/>
      <c r="AZ51" s="50">
        <f t="shared" ref="AZ51" si="79">AX51-AY51</f>
        <v>0</v>
      </c>
      <c r="BA51" s="190">
        <f t="shared" ref="BA51" si="80">+AR51+AU51+AX51</f>
        <v>0</v>
      </c>
      <c r="BB51" s="200">
        <f t="shared" ref="BB51" si="81">+AS51+AV51+AY51</f>
        <v>0</v>
      </c>
      <c r="BC51" s="222">
        <f t="shared" ref="BC51" si="82">BA51-BB51</f>
        <v>0</v>
      </c>
      <c r="BD51" s="204">
        <f t="shared" ref="BD51" si="83">AF51+AI51+AL51+AR51+AU51+AX51</f>
        <v>0</v>
      </c>
      <c r="BE51" s="217">
        <f t="shared" ref="BE51" si="84">+AG51+AJ51+AM51+AS51+AV51+AY51</f>
        <v>0</v>
      </c>
      <c r="BF51" s="225">
        <f t="shared" ref="BF51" si="85">BD51-BE51</f>
        <v>0</v>
      </c>
      <c r="BG51" s="204">
        <f t="shared" ref="BG51" si="86">+AC51+BD51</f>
        <v>0</v>
      </c>
      <c r="BH51" s="133">
        <f t="shared" ref="BH51" si="87">+AD51+BE51</f>
        <v>0</v>
      </c>
      <c r="BI51" s="311">
        <f t="shared" ref="BI51" si="88">BG51-BH51</f>
        <v>0</v>
      </c>
      <c r="BJ51" s="290"/>
      <c r="BK51" s="45"/>
    </row>
    <row r="52" spans="1:64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'[2]DDS Off.'!$D52</f>
        <v>0</v>
      </c>
      <c r="F52" s="51"/>
      <c r="G52" s="52">
        <f t="shared" si="13"/>
        <v>0</v>
      </c>
      <c r="H52" s="51">
        <f>'[2]DDS Off.'!$E52</f>
        <v>0</v>
      </c>
      <c r="I52" s="51"/>
      <c r="J52" s="52">
        <f t="shared" si="14"/>
        <v>0</v>
      </c>
      <c r="K52" s="51">
        <f>'[2]DDS Off.'!$F52</f>
        <v>0</v>
      </c>
      <c r="L52" s="51"/>
      <c r="M52" s="53">
        <f t="shared" si="15"/>
        <v>0</v>
      </c>
      <c r="N52" s="191">
        <f t="shared" si="43"/>
        <v>0</v>
      </c>
      <c r="O52" s="130">
        <f t="shared" si="43"/>
        <v>0</v>
      </c>
      <c r="P52" s="62">
        <f t="shared" si="16"/>
        <v>0</v>
      </c>
      <c r="Q52" s="51">
        <f>'[2]DDS Off.'!$H52</f>
        <v>0</v>
      </c>
      <c r="R52" s="51"/>
      <c r="S52" s="52">
        <f t="shared" si="17"/>
        <v>0</v>
      </c>
      <c r="T52" s="51">
        <f>'[2]DDS Off.'!$I52</f>
        <v>0</v>
      </c>
      <c r="U52" s="51"/>
      <c r="V52" s="52">
        <f t="shared" si="18"/>
        <v>0</v>
      </c>
      <c r="W52" s="51">
        <f>'[2]DDS Off.'!$J52</f>
        <v>0</v>
      </c>
      <c r="X52" s="51"/>
      <c r="Y52" s="53">
        <f t="shared" si="19"/>
        <v>0</v>
      </c>
      <c r="Z52" s="191">
        <f t="shared" si="44"/>
        <v>0</v>
      </c>
      <c r="AA52" s="201">
        <f t="shared" si="44"/>
        <v>0</v>
      </c>
      <c r="AB52" s="62">
        <f t="shared" si="20"/>
        <v>0</v>
      </c>
      <c r="AC52" s="315">
        <f t="shared" si="45"/>
        <v>0</v>
      </c>
      <c r="AD52" s="228">
        <f t="shared" si="45"/>
        <v>0</v>
      </c>
      <c r="AE52" s="317">
        <f t="shared" si="21"/>
        <v>0</v>
      </c>
      <c r="AF52" s="298">
        <f>'[2]DDS Off.'!$L52</f>
        <v>0</v>
      </c>
      <c r="AG52" s="51"/>
      <c r="AH52" s="54">
        <f t="shared" si="22"/>
        <v>0</v>
      </c>
      <c r="AI52" s="51">
        <f>'[2]DDS Off.'!$M52</f>
        <v>0</v>
      </c>
      <c r="AJ52" s="51"/>
      <c r="AK52" s="54">
        <f t="shared" si="23"/>
        <v>0</v>
      </c>
      <c r="AL52" s="51">
        <f>'[2]DDS Off.'!$N52</f>
        <v>0</v>
      </c>
      <c r="AM52" s="51"/>
      <c r="AN52" s="53">
        <f t="shared" si="24"/>
        <v>0</v>
      </c>
      <c r="AO52" s="191">
        <f t="shared" si="46"/>
        <v>0</v>
      </c>
      <c r="AP52" s="130">
        <f t="shared" si="46"/>
        <v>0</v>
      </c>
      <c r="AQ52" s="62">
        <f t="shared" si="26"/>
        <v>0</v>
      </c>
      <c r="AR52" s="51">
        <f>'[2]DDS Off.'!$P52</f>
        <v>0</v>
      </c>
      <c r="AS52" s="51"/>
      <c r="AT52" s="52">
        <f t="shared" si="27"/>
        <v>0</v>
      </c>
      <c r="AU52" s="51">
        <f>'[2]DDS Off.'!$Q52</f>
        <v>0</v>
      </c>
      <c r="AV52" s="51"/>
      <c r="AW52" s="52">
        <f t="shared" si="28"/>
        <v>0</v>
      </c>
      <c r="AX52" s="51">
        <f>'[2]DDS Off.'!$R52</f>
        <v>0</v>
      </c>
      <c r="AY52" s="51"/>
      <c r="AZ52" s="54">
        <f t="shared" si="29"/>
        <v>0</v>
      </c>
      <c r="BA52" s="191">
        <f t="shared" si="47"/>
        <v>0</v>
      </c>
      <c r="BB52" s="201">
        <f t="shared" si="48"/>
        <v>0</v>
      </c>
      <c r="BC52" s="223">
        <f t="shared" si="49"/>
        <v>0</v>
      </c>
      <c r="BD52" s="315">
        <f t="shared" si="50"/>
        <v>0</v>
      </c>
      <c r="BE52" s="316">
        <f t="shared" si="51"/>
        <v>0</v>
      </c>
      <c r="BF52" s="227">
        <f t="shared" si="52"/>
        <v>0</v>
      </c>
      <c r="BG52" s="315">
        <f t="shared" si="53"/>
        <v>0</v>
      </c>
      <c r="BH52" s="228">
        <f t="shared" si="54"/>
        <v>0</v>
      </c>
      <c r="BI52" s="317">
        <f t="shared" si="55"/>
        <v>0</v>
      </c>
      <c r="BJ52" s="290"/>
      <c r="BK52" s="45">
        <f>VLOOKUP($B52,Test!$A$69:$I$122,8,0)</f>
        <v>0</v>
      </c>
    </row>
    <row r="53" spans="1:64" s="44" customFormat="1" ht="35.1" customHeight="1" thickBot="1">
      <c r="A53" s="389" t="s">
        <v>97</v>
      </c>
      <c r="B53" s="390"/>
      <c r="C53" s="391"/>
      <c r="D53" s="39"/>
      <c r="E53" s="40">
        <f t="shared" ref="E53:AJ53" si="89">SUM(E7:E52)</f>
        <v>3278646.92</v>
      </c>
      <c r="F53" s="215">
        <f t="shared" si="89"/>
        <v>2671839.69</v>
      </c>
      <c r="G53" s="41">
        <f t="shared" si="89"/>
        <v>606807.22999999986</v>
      </c>
      <c r="H53" s="40">
        <f t="shared" si="89"/>
        <v>3067931.6500000004</v>
      </c>
      <c r="I53" s="40">
        <f t="shared" si="89"/>
        <v>3021390.1199999996</v>
      </c>
      <c r="J53" s="42">
        <f t="shared" si="89"/>
        <v>46541.529999999897</v>
      </c>
      <c r="K53" s="40">
        <f t="shared" si="89"/>
        <v>4636004.57</v>
      </c>
      <c r="L53" s="40">
        <f t="shared" si="89"/>
        <v>3758557.41</v>
      </c>
      <c r="M53" s="43">
        <f t="shared" si="89"/>
        <v>877447.16000000015</v>
      </c>
      <c r="N53" s="192">
        <f t="shared" si="89"/>
        <v>10982583.139999999</v>
      </c>
      <c r="O53" s="131">
        <f t="shared" si="89"/>
        <v>9451787.2199999988</v>
      </c>
      <c r="P53" s="64">
        <f t="shared" si="89"/>
        <v>1530795.9200000002</v>
      </c>
      <c r="Q53" s="299">
        <f t="shared" si="89"/>
        <v>2485066.2800000003</v>
      </c>
      <c r="R53" s="40">
        <f t="shared" si="89"/>
        <v>2342637.86</v>
      </c>
      <c r="S53" s="41">
        <f t="shared" si="89"/>
        <v>142428.41999999995</v>
      </c>
      <c r="T53" s="40">
        <f t="shared" si="89"/>
        <v>2829405.5699999994</v>
      </c>
      <c r="U53" s="40">
        <f t="shared" si="89"/>
        <v>0</v>
      </c>
      <c r="V53" s="42">
        <f t="shared" si="89"/>
        <v>2829405.5699999994</v>
      </c>
      <c r="W53" s="40">
        <f t="shared" si="89"/>
        <v>2800619.6999999997</v>
      </c>
      <c r="X53" s="40">
        <f t="shared" si="89"/>
        <v>0</v>
      </c>
      <c r="Y53" s="43">
        <f t="shared" si="89"/>
        <v>2800619.6999999997</v>
      </c>
      <c r="Z53" s="192">
        <f t="shared" si="89"/>
        <v>8115091.5499999998</v>
      </c>
      <c r="AA53" s="202">
        <f t="shared" si="89"/>
        <v>2342637.86</v>
      </c>
      <c r="AB53" s="64">
        <f t="shared" si="89"/>
        <v>5772453.6900000013</v>
      </c>
      <c r="AC53" s="205">
        <f t="shared" si="89"/>
        <v>19097674.689999998</v>
      </c>
      <c r="AD53" s="134">
        <f t="shared" si="89"/>
        <v>11794425.080000002</v>
      </c>
      <c r="AE53" s="331">
        <f t="shared" si="89"/>
        <v>7303249.6100000003</v>
      </c>
      <c r="AF53" s="299">
        <f t="shared" si="89"/>
        <v>3703618.59</v>
      </c>
      <c r="AG53" s="40">
        <f t="shared" si="89"/>
        <v>0</v>
      </c>
      <c r="AH53" s="215">
        <f t="shared" si="89"/>
        <v>3703618.59</v>
      </c>
      <c r="AI53" s="40">
        <f t="shared" si="89"/>
        <v>2833564.03</v>
      </c>
      <c r="AJ53" s="40">
        <f t="shared" si="89"/>
        <v>0</v>
      </c>
      <c r="AK53" s="215">
        <f t="shared" ref="AK53:BI53" si="90">SUM(AK7:AK52)</f>
        <v>2833564.03</v>
      </c>
      <c r="AL53" s="40">
        <f t="shared" si="90"/>
        <v>3428906.6500000004</v>
      </c>
      <c r="AM53" s="40">
        <f t="shared" si="90"/>
        <v>0</v>
      </c>
      <c r="AN53" s="307">
        <f t="shared" si="90"/>
        <v>3428906.6500000004</v>
      </c>
      <c r="AO53" s="267">
        <f t="shared" si="90"/>
        <v>9966089.2699999996</v>
      </c>
      <c r="AP53" s="268">
        <f t="shared" si="90"/>
        <v>0</v>
      </c>
      <c r="AQ53" s="307">
        <f t="shared" si="90"/>
        <v>9966089.2699999996</v>
      </c>
      <c r="AR53" s="299">
        <f t="shared" si="90"/>
        <v>3292972.7366666663</v>
      </c>
      <c r="AS53" s="40">
        <f t="shared" si="90"/>
        <v>0</v>
      </c>
      <c r="AT53" s="40">
        <f t="shared" si="90"/>
        <v>3292972.7366666663</v>
      </c>
      <c r="AU53" s="40">
        <f t="shared" si="90"/>
        <v>3363559.3366666669</v>
      </c>
      <c r="AV53" s="40">
        <f t="shared" si="90"/>
        <v>0</v>
      </c>
      <c r="AW53" s="40">
        <f t="shared" si="90"/>
        <v>3363559.3366666669</v>
      </c>
      <c r="AX53" s="40">
        <f t="shared" si="90"/>
        <v>3353623.2566666664</v>
      </c>
      <c r="AY53" s="40">
        <f t="shared" si="90"/>
        <v>0</v>
      </c>
      <c r="AZ53" s="41">
        <f t="shared" si="90"/>
        <v>3353623.2566666664</v>
      </c>
      <c r="BA53" s="192">
        <f t="shared" si="90"/>
        <v>10010155.33</v>
      </c>
      <c r="BB53" s="202">
        <f t="shared" si="90"/>
        <v>0</v>
      </c>
      <c r="BC53" s="224">
        <f t="shared" si="90"/>
        <v>10010155.33</v>
      </c>
      <c r="BD53" s="205">
        <f t="shared" si="90"/>
        <v>19976244.600000001</v>
      </c>
      <c r="BE53" s="218">
        <f t="shared" si="90"/>
        <v>0</v>
      </c>
      <c r="BF53" s="226">
        <f t="shared" si="90"/>
        <v>19976244.600000001</v>
      </c>
      <c r="BG53" s="205">
        <f t="shared" si="90"/>
        <v>39073919.290000007</v>
      </c>
      <c r="BH53" s="134">
        <f t="shared" si="90"/>
        <v>11794425.080000002</v>
      </c>
      <c r="BI53" s="226">
        <f t="shared" si="90"/>
        <v>27279494.210000001</v>
      </c>
      <c r="BJ53" s="288"/>
      <c r="BK53" s="265">
        <f>SUM(BK7:BK52)</f>
        <v>3327666.44</v>
      </c>
      <c r="BL53" s="174"/>
    </row>
    <row r="54" spans="1:64" ht="33" customHeight="1">
      <c r="F54" s="70">
        <v>292427.73</v>
      </c>
      <c r="G54" s="70"/>
      <c r="H54" s="70"/>
      <c r="I54" s="70">
        <v>227054.27</v>
      </c>
      <c r="J54" s="70"/>
      <c r="K54" s="70"/>
      <c r="L54" s="70">
        <v>313263.71000000002</v>
      </c>
      <c r="M54" s="70"/>
      <c r="N54" s="70"/>
      <c r="O54" s="70"/>
      <c r="R54" s="70">
        <v>240067.33</v>
      </c>
      <c r="U54" s="70">
        <v>563056.94999999995</v>
      </c>
      <c r="X54" s="70">
        <v>255664.16</v>
      </c>
      <c r="AG54" s="286">
        <v>344387.71</v>
      </c>
      <c r="AJ54" s="286"/>
      <c r="AM54" s="286"/>
      <c r="AS54" s="286"/>
      <c r="AV54" s="286"/>
      <c r="AY54" s="286"/>
    </row>
    <row r="55" spans="1:64" ht="33" customHeight="1" thickBot="1">
      <c r="F55" s="85">
        <f>+F53+F54</f>
        <v>2964267.42</v>
      </c>
      <c r="G55" s="70"/>
      <c r="H55" s="70"/>
      <c r="I55" s="85">
        <f>+I53+I54</f>
        <v>3248444.3899999997</v>
      </c>
      <c r="J55" s="70"/>
      <c r="K55" s="70"/>
      <c r="L55" s="85">
        <f>+L53+L54</f>
        <v>4071821.12</v>
      </c>
      <c r="M55" s="70"/>
      <c r="N55" s="70"/>
      <c r="O55" s="85"/>
      <c r="R55" s="85">
        <f>+R53+R54</f>
        <v>2582705.19</v>
      </c>
      <c r="U55" s="85">
        <f>+U53+U54</f>
        <v>563056.94999999995</v>
      </c>
      <c r="X55" s="85">
        <f>+X53+X54</f>
        <v>255664.16</v>
      </c>
      <c r="AG55" s="85">
        <f>+AG53+AG54</f>
        <v>344387.71</v>
      </c>
      <c r="AJ55" s="85">
        <f>+AJ53+AJ54</f>
        <v>0</v>
      </c>
      <c r="AM55" s="85">
        <f>+AM53+AM54</f>
        <v>0</v>
      </c>
      <c r="AS55" s="85">
        <f>+AS53+AS54</f>
        <v>0</v>
      </c>
      <c r="AV55" s="85">
        <f>+AV53+AV54</f>
        <v>0</v>
      </c>
      <c r="AY55" s="85">
        <f>+AY53+AY54</f>
        <v>0</v>
      </c>
    </row>
    <row r="56" spans="1:64" ht="33" customHeight="1" thickTop="1">
      <c r="L56" s="286"/>
      <c r="X56" s="286"/>
    </row>
    <row r="57" spans="1:64" ht="33" customHeight="1">
      <c r="F57" s="70"/>
    </row>
  </sheetData>
  <mergeCells count="13">
    <mergeCell ref="A53:C53"/>
    <mergeCell ref="E4:M4"/>
    <mergeCell ref="N4:P4"/>
    <mergeCell ref="AR4:AZ4"/>
    <mergeCell ref="Q4:Y4"/>
    <mergeCell ref="AF4:AN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BJ57"/>
  <sheetViews>
    <sheetView showGridLines="0" zoomScale="70" zoomScaleNormal="70" workbookViewId="0">
      <pane xSplit="4" ySplit="6" topLeftCell="E4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3" width="9.7109375" style="30" customWidth="1"/>
    <col min="64" max="64" width="9.140625" style="30" customWidth="1"/>
    <col min="65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217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7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284" t="s">
        <v>107</v>
      </c>
      <c r="AF6" s="269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306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+'44 21'!E7+'44 2A'!E7</f>
        <v>3600</v>
      </c>
      <c r="F7" s="214">
        <f>+'44 21'!F7+'44 2A'!F7</f>
        <v>3600</v>
      </c>
      <c r="G7" s="47">
        <f>+E7-F7</f>
        <v>0</v>
      </c>
      <c r="H7" s="46">
        <f>+'44 21'!H7+'44 2A'!H7</f>
        <v>3600</v>
      </c>
      <c r="I7" s="46">
        <f>+'44 21'!I7+'44 2A'!I7</f>
        <v>3600</v>
      </c>
      <c r="J7" s="47">
        <f>+H7-I7</f>
        <v>0</v>
      </c>
      <c r="K7" s="46">
        <f>+'44 21'!K7+'44 2A'!K7</f>
        <v>3600</v>
      </c>
      <c r="L7" s="46">
        <f>+'44 21'!L7+'44 2A'!L7</f>
        <v>3600</v>
      </c>
      <c r="M7" s="48">
        <f>+K7-L7</f>
        <v>0</v>
      </c>
      <c r="N7" s="190">
        <f>+E7+H7+K7</f>
        <v>10800</v>
      </c>
      <c r="O7" s="129">
        <f>+F7+I7+L7</f>
        <v>10800</v>
      </c>
      <c r="P7" s="61">
        <f>+N7-O7</f>
        <v>0</v>
      </c>
      <c r="Q7" s="127">
        <f>+'44 21'!Q7+'44 2A'!Q7</f>
        <v>3600</v>
      </c>
      <c r="R7" s="46">
        <f>+'44 21'!R7+'44 2A'!R7</f>
        <v>3600</v>
      </c>
      <c r="S7" s="47">
        <f>+Q7-R7</f>
        <v>0</v>
      </c>
      <c r="T7" s="127">
        <f>+'44 21'!T7+'44 2A'!T7</f>
        <v>3600</v>
      </c>
      <c r="U7" s="46">
        <f>+'44 21'!U7+'44 2A'!U7</f>
        <v>0</v>
      </c>
      <c r="V7" s="47">
        <f>+T7-U7</f>
        <v>3600</v>
      </c>
      <c r="W7" s="49">
        <f>+'44 21'!W7+'44 2A'!W7</f>
        <v>3600</v>
      </c>
      <c r="X7" s="46">
        <f>+'44 21'!X7+'44 2A'!X7</f>
        <v>0</v>
      </c>
      <c r="Y7" s="48">
        <f>+W7-X7</f>
        <v>3600</v>
      </c>
      <c r="Z7" s="190">
        <f>+Q7+T7+W7</f>
        <v>10800</v>
      </c>
      <c r="AA7" s="200">
        <f>+R7+U7+X7</f>
        <v>3600</v>
      </c>
      <c r="AB7" s="61">
        <f>+Z7-AA7</f>
        <v>7200</v>
      </c>
      <c r="AC7" s="204">
        <f>+E7+H7+K7+Q7+T7+W7</f>
        <v>21600</v>
      </c>
      <c r="AD7" s="133">
        <f>+F7+I7+L7+R7+U7+X7</f>
        <v>14400</v>
      </c>
      <c r="AE7" s="225">
        <f>+AC7-AD7</f>
        <v>7200</v>
      </c>
      <c r="AF7" s="293">
        <f>+'44 21'!AF7+'44 2A'!AF7</f>
        <v>3800</v>
      </c>
      <c r="AG7" s="46">
        <f>+'44 21'!AG7+'44 2A'!AG7</f>
        <v>0</v>
      </c>
      <c r="AH7" s="50">
        <f t="shared" ref="AH7:AH49" si="13">AF7-AG7</f>
        <v>3800</v>
      </c>
      <c r="AI7" s="46">
        <f>+'44 21'!AI7+'44 2A'!AI7</f>
        <v>3800</v>
      </c>
      <c r="AJ7" s="46">
        <f>+'44 21'!AJ7+'44 2A'!AJ7</f>
        <v>0</v>
      </c>
      <c r="AK7" s="50">
        <f t="shared" ref="AK7:AK49" si="14">AI7-AJ7</f>
        <v>3800</v>
      </c>
      <c r="AL7" s="46">
        <f>+'44 21'!AL7+'44 2A'!AL7</f>
        <v>3800</v>
      </c>
      <c r="AM7" s="46">
        <f>+'44 21'!AM7+'44 2A'!AM7</f>
        <v>0</v>
      </c>
      <c r="AN7" s="48">
        <f t="shared" ref="AN7:AN49" si="15">AL7-AM7</f>
        <v>3800</v>
      </c>
      <c r="AO7" s="190">
        <f t="shared" ref="AO7:AO49" si="16">+AF7+AI7+AL7</f>
        <v>11400</v>
      </c>
      <c r="AP7" s="129">
        <f t="shared" ref="AP7:AP49" si="17">+AG7+AJ7+AM7</f>
        <v>0</v>
      </c>
      <c r="AQ7" s="222">
        <f t="shared" ref="AQ7:AQ49" si="18">AO7-AP7</f>
        <v>11400</v>
      </c>
      <c r="AR7" s="293">
        <f>+'44 21'!AR7+'44 2A'!AR7</f>
        <v>3800</v>
      </c>
      <c r="AS7" s="46">
        <f>+'44 21'!AS7+'44 2A'!AS7</f>
        <v>0</v>
      </c>
      <c r="AT7" s="47">
        <f t="shared" ref="AT7:AT49" si="19">AR7-AS7</f>
        <v>3800</v>
      </c>
      <c r="AU7" s="46">
        <f>+'44 21'!AU7+'44 2A'!AU7</f>
        <v>3800</v>
      </c>
      <c r="AV7" s="46">
        <f>+'44 21'!AV7+'44 2A'!AV7</f>
        <v>0</v>
      </c>
      <c r="AW7" s="47">
        <f t="shared" ref="AW7:AW49" si="20">AU7-AV7</f>
        <v>3800</v>
      </c>
      <c r="AX7" s="46">
        <f>+'44 21'!AX7+'44 2A'!AX7</f>
        <v>3800</v>
      </c>
      <c r="AY7" s="46">
        <f>+'44 21'!AY7+'44 2A'!AY7</f>
        <v>0</v>
      </c>
      <c r="AZ7" s="50">
        <f t="shared" ref="AZ7:AZ49" si="21">AX7-AY7</f>
        <v>3800</v>
      </c>
      <c r="BA7" s="190">
        <f t="shared" ref="BA7:BA49" si="22">+AR7+AU7+AX7</f>
        <v>11400</v>
      </c>
      <c r="BB7" s="200">
        <f t="shared" ref="BB7:BB49" si="23">+AS7+AV7+AY7</f>
        <v>0</v>
      </c>
      <c r="BC7" s="222">
        <f t="shared" ref="BC7:BC49" si="24">BA7-BB7</f>
        <v>11400</v>
      </c>
      <c r="BD7" s="204">
        <f t="shared" ref="BD7:BD49" si="25">AF7+AI7+AL7+AR7+AU7+AX7</f>
        <v>22800</v>
      </c>
      <c r="BE7" s="217">
        <f t="shared" ref="BE7:BE49" si="26">+AG7+AJ7+AM7+AS7+AV7+AY7</f>
        <v>0</v>
      </c>
      <c r="BF7" s="225">
        <f t="shared" ref="BF7:BF49" si="27">BD7-BE7</f>
        <v>22800</v>
      </c>
      <c r="BG7" s="204">
        <f t="shared" ref="BG7:BG49" si="28">+AC7+BD7</f>
        <v>44400</v>
      </c>
      <c r="BH7" s="133">
        <f t="shared" ref="BH7:BH49" si="29">+AD7+BE7</f>
        <v>14400</v>
      </c>
      <c r="BI7" s="225">
        <f t="shared" ref="BI7:BI49" si="30">BG7-BH7</f>
        <v>30000</v>
      </c>
      <c r="BJ7" s="290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+'44 21'!E8+'44 2A'!E8</f>
        <v>245100</v>
      </c>
      <c r="F8" s="214">
        <f>+'44 21'!F8+'44 2A'!F8</f>
        <v>150830.57</v>
      </c>
      <c r="G8" s="47">
        <f t="shared" ref="G8:G22" si="31">+E8-F8</f>
        <v>94269.43</v>
      </c>
      <c r="H8" s="46">
        <f>+'44 21'!H8+'44 2A'!H8</f>
        <v>184300</v>
      </c>
      <c r="I8" s="46">
        <f>+'44 21'!I8+'44 2A'!I8</f>
        <v>324640.51</v>
      </c>
      <c r="J8" s="47">
        <f t="shared" ref="J8:J49" si="32">+H8-I8</f>
        <v>-140340.51</v>
      </c>
      <c r="K8" s="46">
        <f>+'44 21'!K8+'44 2A'!K8</f>
        <v>224200</v>
      </c>
      <c r="L8" s="46">
        <f>+'44 21'!L8+'44 2A'!L8</f>
        <v>323997.2</v>
      </c>
      <c r="M8" s="48">
        <f t="shared" ref="M8:M49" si="33">+K8-L8</f>
        <v>-99797.200000000012</v>
      </c>
      <c r="N8" s="190">
        <f t="shared" ref="N8:N49" si="34">+E8+H8+K8</f>
        <v>653600</v>
      </c>
      <c r="O8" s="129">
        <f t="shared" ref="O8:O49" si="35">+F8+I8+L8</f>
        <v>799468.28</v>
      </c>
      <c r="P8" s="61">
        <f t="shared" ref="P8:P49" si="36">+N8-O8</f>
        <v>-145868.28000000003</v>
      </c>
      <c r="Q8" s="127">
        <f>+'44 21'!Q8+'44 2A'!Q8</f>
        <v>224200</v>
      </c>
      <c r="R8" s="46">
        <f>+'44 21'!R8+'44 2A'!R8</f>
        <v>146748.87</v>
      </c>
      <c r="S8" s="47">
        <f t="shared" ref="S8:S49" si="37">+Q8-R8</f>
        <v>77451.13</v>
      </c>
      <c r="T8" s="49">
        <f>+'44 21'!T8+'44 2A'!T8</f>
        <v>224200</v>
      </c>
      <c r="U8" s="46">
        <f>+'44 21'!U8+'44 2A'!U8</f>
        <v>0</v>
      </c>
      <c r="V8" s="47">
        <f t="shared" ref="V8:V49" si="38">+T8-U8</f>
        <v>224200</v>
      </c>
      <c r="W8" s="49">
        <f>+'44 21'!W8+'44 2A'!W8</f>
        <v>245100</v>
      </c>
      <c r="X8" s="46">
        <f>+'44 21'!X8+'44 2A'!X8</f>
        <v>0</v>
      </c>
      <c r="Y8" s="48">
        <f t="shared" ref="Y8:Y49" si="39">+W8-X8</f>
        <v>245100</v>
      </c>
      <c r="Z8" s="190">
        <f t="shared" ref="Z8:Z49" si="40">+Q8+T8+W8</f>
        <v>693500</v>
      </c>
      <c r="AA8" s="200">
        <f t="shared" ref="AA8:AA49" si="41">+R8+U8+X8</f>
        <v>146748.87</v>
      </c>
      <c r="AB8" s="61">
        <f t="shared" ref="AB8:AB49" si="42">+Z8-AA8</f>
        <v>546751.13</v>
      </c>
      <c r="AC8" s="204">
        <f t="shared" ref="AC8:AC49" si="43">+E8+H8+K8+Q8+T8+W8</f>
        <v>1347100</v>
      </c>
      <c r="AD8" s="133">
        <f t="shared" ref="AD8:AD49" si="44">+F8+I8+L8+R8+U8+X8</f>
        <v>946217.15</v>
      </c>
      <c r="AE8" s="225">
        <f t="shared" ref="AE8:AE49" si="45">+AC8-AD8</f>
        <v>400882.85</v>
      </c>
      <c r="AF8" s="293">
        <f>+'44 21'!AF8+'44 2A'!AF8</f>
        <v>205200</v>
      </c>
      <c r="AG8" s="46">
        <f>+'44 21'!AG8+'44 2A'!AG8</f>
        <v>0</v>
      </c>
      <c r="AH8" s="50">
        <f t="shared" si="13"/>
        <v>205200</v>
      </c>
      <c r="AI8" s="46">
        <f>+'44 21'!AI8+'44 2A'!AI8</f>
        <v>205200</v>
      </c>
      <c r="AJ8" s="46">
        <f>+'44 21'!AJ8+'44 2A'!AJ8</f>
        <v>0</v>
      </c>
      <c r="AK8" s="50">
        <f t="shared" si="14"/>
        <v>205200</v>
      </c>
      <c r="AL8" s="46">
        <f>+'44 21'!AL8+'44 2A'!AL8</f>
        <v>224200</v>
      </c>
      <c r="AM8" s="46">
        <f>+'44 21'!AM8+'44 2A'!AM8</f>
        <v>0</v>
      </c>
      <c r="AN8" s="48">
        <f t="shared" si="15"/>
        <v>224200</v>
      </c>
      <c r="AO8" s="190">
        <f t="shared" si="16"/>
        <v>634600</v>
      </c>
      <c r="AP8" s="129">
        <f t="shared" si="17"/>
        <v>0</v>
      </c>
      <c r="AQ8" s="222">
        <f t="shared" si="18"/>
        <v>634600</v>
      </c>
      <c r="AR8" s="293">
        <f>+'44 21'!AR8+'44 2A'!AR8</f>
        <v>245100</v>
      </c>
      <c r="AS8" s="46">
        <f>+'44 21'!AS8+'44 2A'!AS8</f>
        <v>0</v>
      </c>
      <c r="AT8" s="47">
        <f t="shared" si="19"/>
        <v>245100</v>
      </c>
      <c r="AU8" s="46">
        <f>+'44 21'!AU8+'44 2A'!AU8</f>
        <v>245100</v>
      </c>
      <c r="AV8" s="46">
        <f>+'44 21'!AV8+'44 2A'!AV8</f>
        <v>0</v>
      </c>
      <c r="AW8" s="47">
        <f t="shared" si="20"/>
        <v>245100</v>
      </c>
      <c r="AX8" s="46">
        <f>+'44 21'!AX8+'44 2A'!AX8</f>
        <v>285000</v>
      </c>
      <c r="AY8" s="46">
        <f>+'44 21'!AY8+'44 2A'!AY8</f>
        <v>0</v>
      </c>
      <c r="AZ8" s="50">
        <f t="shared" si="21"/>
        <v>285000</v>
      </c>
      <c r="BA8" s="190">
        <f t="shared" si="22"/>
        <v>775200</v>
      </c>
      <c r="BB8" s="200">
        <f t="shared" si="23"/>
        <v>0</v>
      </c>
      <c r="BC8" s="222">
        <f t="shared" si="24"/>
        <v>775200</v>
      </c>
      <c r="BD8" s="204">
        <f t="shared" si="25"/>
        <v>1409800</v>
      </c>
      <c r="BE8" s="217">
        <f t="shared" si="26"/>
        <v>0</v>
      </c>
      <c r="BF8" s="225">
        <f t="shared" si="27"/>
        <v>1409800</v>
      </c>
      <c r="BG8" s="204">
        <f t="shared" si="28"/>
        <v>2756900</v>
      </c>
      <c r="BH8" s="133">
        <f t="shared" si="29"/>
        <v>946217.15</v>
      </c>
      <c r="BI8" s="225">
        <f t="shared" si="30"/>
        <v>1810682.85</v>
      </c>
      <c r="BJ8" s="290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+'44 21'!E9+'44 2A'!E9</f>
        <v>65170</v>
      </c>
      <c r="F9" s="214">
        <f>+'44 21'!F9+'44 2A'!F9</f>
        <v>121365.4</v>
      </c>
      <c r="G9" s="47">
        <f t="shared" si="31"/>
        <v>-56195.399999999994</v>
      </c>
      <c r="H9" s="46">
        <f>+'44 21'!H9+'44 2A'!H9</f>
        <v>20000</v>
      </c>
      <c r="I9" s="46">
        <f>+'44 21'!I9+'44 2A'!I9</f>
        <v>504</v>
      </c>
      <c r="J9" s="47">
        <f t="shared" si="32"/>
        <v>19496</v>
      </c>
      <c r="K9" s="46">
        <f>+'44 21'!K9+'44 2A'!K9</f>
        <v>20000</v>
      </c>
      <c r="L9" s="46">
        <f>+'44 21'!L9+'44 2A'!L9</f>
        <v>710</v>
      </c>
      <c r="M9" s="48">
        <f t="shared" si="33"/>
        <v>19290</v>
      </c>
      <c r="N9" s="190">
        <f t="shared" si="34"/>
        <v>105170</v>
      </c>
      <c r="O9" s="129">
        <f t="shared" si="35"/>
        <v>122579.4</v>
      </c>
      <c r="P9" s="61">
        <f t="shared" si="36"/>
        <v>-17409.399999999994</v>
      </c>
      <c r="Q9" s="127">
        <f>+'44 21'!Q9+'44 2A'!Q9</f>
        <v>20000</v>
      </c>
      <c r="R9" s="46">
        <f>+'44 21'!R9+'44 2A'!R9</f>
        <v>2230</v>
      </c>
      <c r="S9" s="47">
        <f t="shared" si="37"/>
        <v>17770</v>
      </c>
      <c r="T9" s="49">
        <f>+'44 21'!T9+'44 2A'!T9</f>
        <v>20000</v>
      </c>
      <c r="U9" s="46">
        <f>+'44 21'!U9+'44 2A'!U9</f>
        <v>0</v>
      </c>
      <c r="V9" s="47">
        <f t="shared" si="38"/>
        <v>20000</v>
      </c>
      <c r="W9" s="49">
        <f>+'44 21'!W9+'44 2A'!W9</f>
        <v>20000</v>
      </c>
      <c r="X9" s="46">
        <f>+'44 21'!X9+'44 2A'!X9</f>
        <v>0</v>
      </c>
      <c r="Y9" s="48">
        <f t="shared" si="39"/>
        <v>20000</v>
      </c>
      <c r="Z9" s="190">
        <f t="shared" si="40"/>
        <v>60000</v>
      </c>
      <c r="AA9" s="200">
        <f t="shared" si="41"/>
        <v>2230</v>
      </c>
      <c r="AB9" s="61">
        <f t="shared" si="42"/>
        <v>57770</v>
      </c>
      <c r="AC9" s="204">
        <f t="shared" si="43"/>
        <v>165170</v>
      </c>
      <c r="AD9" s="133">
        <f t="shared" si="44"/>
        <v>124809.4</v>
      </c>
      <c r="AE9" s="225">
        <f t="shared" si="45"/>
        <v>40360.600000000006</v>
      </c>
      <c r="AF9" s="293">
        <f>+'44 21'!AF9+'44 2A'!AF9</f>
        <v>20000</v>
      </c>
      <c r="AG9" s="46">
        <f>+'44 21'!AG9+'44 2A'!AG9</f>
        <v>0</v>
      </c>
      <c r="AH9" s="50">
        <f t="shared" si="13"/>
        <v>20000</v>
      </c>
      <c r="AI9" s="46">
        <f>+'44 21'!AI9+'44 2A'!AI9</f>
        <v>20000</v>
      </c>
      <c r="AJ9" s="46">
        <f>+'44 21'!AJ9+'44 2A'!AJ9</f>
        <v>0</v>
      </c>
      <c r="AK9" s="50">
        <f t="shared" si="14"/>
        <v>20000</v>
      </c>
      <c r="AL9" s="46">
        <f>+'44 21'!AL9+'44 2A'!AL9</f>
        <v>20000</v>
      </c>
      <c r="AM9" s="46">
        <f>+'44 21'!AM9+'44 2A'!AM9</f>
        <v>0</v>
      </c>
      <c r="AN9" s="48">
        <f t="shared" si="15"/>
        <v>20000</v>
      </c>
      <c r="AO9" s="190">
        <f t="shared" si="16"/>
        <v>60000</v>
      </c>
      <c r="AP9" s="129">
        <f t="shared" si="17"/>
        <v>0</v>
      </c>
      <c r="AQ9" s="222">
        <f t="shared" si="18"/>
        <v>60000</v>
      </c>
      <c r="AR9" s="293">
        <f>+'44 21'!AR9+'44 2A'!AR9</f>
        <v>20000</v>
      </c>
      <c r="AS9" s="46">
        <f>+'44 21'!AS9+'44 2A'!AS9</f>
        <v>0</v>
      </c>
      <c r="AT9" s="47">
        <f t="shared" si="19"/>
        <v>20000</v>
      </c>
      <c r="AU9" s="46">
        <f>+'44 21'!AU9+'44 2A'!AU9</f>
        <v>20000</v>
      </c>
      <c r="AV9" s="46">
        <f>+'44 21'!AV9+'44 2A'!AV9</f>
        <v>0</v>
      </c>
      <c r="AW9" s="47">
        <f t="shared" si="20"/>
        <v>20000</v>
      </c>
      <c r="AX9" s="46">
        <f>+'44 21'!AX9+'44 2A'!AX9</f>
        <v>20000</v>
      </c>
      <c r="AY9" s="46">
        <f>+'44 21'!AY9+'44 2A'!AY9</f>
        <v>0</v>
      </c>
      <c r="AZ9" s="50">
        <f t="shared" si="21"/>
        <v>20000</v>
      </c>
      <c r="BA9" s="190">
        <f t="shared" si="22"/>
        <v>60000</v>
      </c>
      <c r="BB9" s="200">
        <f t="shared" si="23"/>
        <v>0</v>
      </c>
      <c r="BC9" s="222">
        <f t="shared" si="24"/>
        <v>60000</v>
      </c>
      <c r="BD9" s="204">
        <f t="shared" si="25"/>
        <v>120000</v>
      </c>
      <c r="BE9" s="217">
        <f t="shared" si="26"/>
        <v>0</v>
      </c>
      <c r="BF9" s="225">
        <f t="shared" si="27"/>
        <v>120000</v>
      </c>
      <c r="BG9" s="204">
        <f t="shared" si="28"/>
        <v>285170</v>
      </c>
      <c r="BH9" s="133">
        <f t="shared" si="29"/>
        <v>124809.4</v>
      </c>
      <c r="BI9" s="225">
        <f t="shared" si="30"/>
        <v>160360.6</v>
      </c>
      <c r="BJ9" s="290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+'44 21'!E10+'44 2A'!E10</f>
        <v>23400</v>
      </c>
      <c r="F10" s="214">
        <f>+'44 21'!F10+'44 2A'!F10</f>
        <v>20547.64</v>
      </c>
      <c r="G10" s="47">
        <f t="shared" si="31"/>
        <v>2852.3600000000006</v>
      </c>
      <c r="H10" s="46">
        <f>+'44 21'!H10+'44 2A'!H10</f>
        <v>23400</v>
      </c>
      <c r="I10" s="46">
        <f>+'44 21'!I10+'44 2A'!I10</f>
        <v>28523.39</v>
      </c>
      <c r="J10" s="47">
        <f t="shared" si="32"/>
        <v>-5123.3899999999994</v>
      </c>
      <c r="K10" s="46">
        <f>+'44 21'!K10+'44 2A'!K10</f>
        <v>340200</v>
      </c>
      <c r="L10" s="46">
        <f>+'44 21'!L10+'44 2A'!L10</f>
        <v>42138.29</v>
      </c>
      <c r="M10" s="48">
        <f t="shared" si="33"/>
        <v>298061.71000000002</v>
      </c>
      <c r="N10" s="190">
        <f t="shared" si="34"/>
        <v>387000</v>
      </c>
      <c r="O10" s="129">
        <f t="shared" si="35"/>
        <v>91209.32</v>
      </c>
      <c r="P10" s="61">
        <f t="shared" si="36"/>
        <v>295790.68</v>
      </c>
      <c r="Q10" s="127">
        <f>+'44 21'!Q10+'44 2A'!Q10</f>
        <v>19800</v>
      </c>
      <c r="R10" s="46">
        <f>+'44 21'!R10+'44 2A'!R10</f>
        <v>32185.200000000001</v>
      </c>
      <c r="S10" s="47">
        <f t="shared" si="37"/>
        <v>-12385.2</v>
      </c>
      <c r="T10" s="49">
        <f>+'44 21'!T10+'44 2A'!T10</f>
        <v>19800</v>
      </c>
      <c r="U10" s="46">
        <f>+'44 21'!U10+'44 2A'!U10</f>
        <v>0</v>
      </c>
      <c r="V10" s="47">
        <f t="shared" si="38"/>
        <v>19800</v>
      </c>
      <c r="W10" s="49">
        <f>+'44 21'!W10+'44 2A'!W10</f>
        <v>21600</v>
      </c>
      <c r="X10" s="46">
        <f>+'44 21'!X10+'44 2A'!X10</f>
        <v>0</v>
      </c>
      <c r="Y10" s="48">
        <f t="shared" si="39"/>
        <v>21600</v>
      </c>
      <c r="Z10" s="190">
        <f t="shared" si="40"/>
        <v>61200</v>
      </c>
      <c r="AA10" s="200">
        <f t="shared" si="41"/>
        <v>32185.200000000001</v>
      </c>
      <c r="AB10" s="61">
        <f t="shared" si="42"/>
        <v>29014.799999999999</v>
      </c>
      <c r="AC10" s="204">
        <f t="shared" si="43"/>
        <v>448200</v>
      </c>
      <c r="AD10" s="133">
        <f t="shared" si="44"/>
        <v>123394.52</v>
      </c>
      <c r="AE10" s="225">
        <f t="shared" si="45"/>
        <v>324805.48</v>
      </c>
      <c r="AF10" s="293">
        <f>+'44 21'!AF10+'44 2A'!AF10</f>
        <v>19800</v>
      </c>
      <c r="AG10" s="46">
        <f>+'44 21'!AG10+'44 2A'!AG10</f>
        <v>0</v>
      </c>
      <c r="AH10" s="50">
        <f t="shared" si="13"/>
        <v>19800</v>
      </c>
      <c r="AI10" s="46">
        <f>+'44 21'!AI10+'44 2A'!AI10</f>
        <v>19800</v>
      </c>
      <c r="AJ10" s="46">
        <f>+'44 21'!AJ10+'44 2A'!AJ10</f>
        <v>0</v>
      </c>
      <c r="AK10" s="50">
        <f t="shared" si="14"/>
        <v>19800</v>
      </c>
      <c r="AL10" s="46">
        <f>+'44 21'!AL10+'44 2A'!AL10</f>
        <v>23400</v>
      </c>
      <c r="AM10" s="46">
        <f>+'44 21'!AM10+'44 2A'!AM10</f>
        <v>0</v>
      </c>
      <c r="AN10" s="48">
        <f t="shared" si="15"/>
        <v>23400</v>
      </c>
      <c r="AO10" s="190">
        <f t="shared" si="16"/>
        <v>63000</v>
      </c>
      <c r="AP10" s="129">
        <f t="shared" si="17"/>
        <v>0</v>
      </c>
      <c r="AQ10" s="222">
        <f t="shared" si="18"/>
        <v>63000</v>
      </c>
      <c r="AR10" s="293">
        <f>+'44 21'!AR10+'44 2A'!AR10</f>
        <v>21600</v>
      </c>
      <c r="AS10" s="46">
        <f>+'44 21'!AS10+'44 2A'!AS10</f>
        <v>0</v>
      </c>
      <c r="AT10" s="47">
        <f t="shared" si="19"/>
        <v>21600</v>
      </c>
      <c r="AU10" s="46">
        <f>+'44 21'!AU10+'44 2A'!AU10</f>
        <v>21600</v>
      </c>
      <c r="AV10" s="46">
        <f>+'44 21'!AV10+'44 2A'!AV10</f>
        <v>0</v>
      </c>
      <c r="AW10" s="47">
        <f t="shared" si="20"/>
        <v>21600</v>
      </c>
      <c r="AX10" s="46">
        <f>+'44 21'!AX10+'44 2A'!AX10</f>
        <v>70200</v>
      </c>
      <c r="AY10" s="46">
        <f>+'44 21'!AY10+'44 2A'!AY10</f>
        <v>0</v>
      </c>
      <c r="AZ10" s="50">
        <f t="shared" si="21"/>
        <v>70200</v>
      </c>
      <c r="BA10" s="190">
        <f t="shared" si="22"/>
        <v>113400</v>
      </c>
      <c r="BB10" s="200">
        <f t="shared" si="23"/>
        <v>0</v>
      </c>
      <c r="BC10" s="222">
        <f t="shared" si="24"/>
        <v>113400</v>
      </c>
      <c r="BD10" s="204">
        <f t="shared" si="25"/>
        <v>176400</v>
      </c>
      <c r="BE10" s="217">
        <f t="shared" si="26"/>
        <v>0</v>
      </c>
      <c r="BF10" s="225">
        <f t="shared" si="27"/>
        <v>176400</v>
      </c>
      <c r="BG10" s="204">
        <f t="shared" si="28"/>
        <v>624600</v>
      </c>
      <c r="BH10" s="133">
        <f t="shared" si="29"/>
        <v>123394.52</v>
      </c>
      <c r="BI10" s="225">
        <f t="shared" si="30"/>
        <v>501205.48</v>
      </c>
      <c r="BJ10" s="290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+'44 21'!E11+'44 2A'!E11</f>
        <v>0</v>
      </c>
      <c r="F11" s="214">
        <f>+'44 21'!F11+'44 2A'!F11</f>
        <v>0</v>
      </c>
      <c r="G11" s="47">
        <f t="shared" si="31"/>
        <v>0</v>
      </c>
      <c r="H11" s="46">
        <f>+'44 21'!H11+'44 2A'!H11</f>
        <v>0</v>
      </c>
      <c r="I11" s="46">
        <f>+'44 21'!I11+'44 2A'!I11</f>
        <v>0</v>
      </c>
      <c r="J11" s="47">
        <f t="shared" si="32"/>
        <v>0</v>
      </c>
      <c r="K11" s="46">
        <f>+'44 21'!K11+'44 2A'!K11</f>
        <v>0</v>
      </c>
      <c r="L11" s="46">
        <f>+'44 21'!L11+'44 2A'!L11</f>
        <v>0</v>
      </c>
      <c r="M11" s="48">
        <f t="shared" si="33"/>
        <v>0</v>
      </c>
      <c r="N11" s="190">
        <f t="shared" si="34"/>
        <v>0</v>
      </c>
      <c r="O11" s="129">
        <f t="shared" si="35"/>
        <v>0</v>
      </c>
      <c r="P11" s="61">
        <f t="shared" si="36"/>
        <v>0</v>
      </c>
      <c r="Q11" s="127">
        <f>+'44 21'!Q11+'44 2A'!Q11</f>
        <v>0</v>
      </c>
      <c r="R11" s="46">
        <f>+'44 21'!R11+'44 2A'!R11</f>
        <v>0</v>
      </c>
      <c r="S11" s="47">
        <f t="shared" si="37"/>
        <v>0</v>
      </c>
      <c r="T11" s="49">
        <f>+'44 21'!T11+'44 2A'!T11</f>
        <v>0</v>
      </c>
      <c r="U11" s="46">
        <f>+'44 21'!U11+'44 2A'!U11</f>
        <v>0</v>
      </c>
      <c r="V11" s="47">
        <f t="shared" si="38"/>
        <v>0</v>
      </c>
      <c r="W11" s="49">
        <f>+'44 21'!W11+'44 2A'!W11</f>
        <v>0</v>
      </c>
      <c r="X11" s="46">
        <f>+'44 21'!X11+'44 2A'!X11</f>
        <v>0</v>
      </c>
      <c r="Y11" s="48">
        <f t="shared" si="39"/>
        <v>0</v>
      </c>
      <c r="Z11" s="190">
        <f t="shared" si="40"/>
        <v>0</v>
      </c>
      <c r="AA11" s="200">
        <f t="shared" si="41"/>
        <v>0</v>
      </c>
      <c r="AB11" s="61">
        <f t="shared" si="42"/>
        <v>0</v>
      </c>
      <c r="AC11" s="204">
        <f t="shared" si="43"/>
        <v>0</v>
      </c>
      <c r="AD11" s="133">
        <f t="shared" si="44"/>
        <v>0</v>
      </c>
      <c r="AE11" s="225">
        <f t="shared" si="45"/>
        <v>0</v>
      </c>
      <c r="AF11" s="293">
        <f>+'44 21'!AF11+'44 2A'!AF11</f>
        <v>0</v>
      </c>
      <c r="AG11" s="46">
        <f>+'44 21'!AG11+'44 2A'!AG11</f>
        <v>0</v>
      </c>
      <c r="AH11" s="50">
        <f t="shared" si="13"/>
        <v>0</v>
      </c>
      <c r="AI11" s="46">
        <f>+'44 21'!AI11+'44 2A'!AI11</f>
        <v>0</v>
      </c>
      <c r="AJ11" s="46">
        <f>+'44 21'!AJ11+'44 2A'!AJ11</f>
        <v>0</v>
      </c>
      <c r="AK11" s="50">
        <f t="shared" si="14"/>
        <v>0</v>
      </c>
      <c r="AL11" s="46">
        <f>+'44 21'!AL11+'44 2A'!AL11</f>
        <v>0</v>
      </c>
      <c r="AM11" s="46">
        <f>+'44 21'!AM11+'44 2A'!AM11</f>
        <v>0</v>
      </c>
      <c r="AN11" s="48">
        <f t="shared" si="15"/>
        <v>0</v>
      </c>
      <c r="AO11" s="190">
        <f t="shared" si="16"/>
        <v>0</v>
      </c>
      <c r="AP11" s="129">
        <f t="shared" si="17"/>
        <v>0</v>
      </c>
      <c r="AQ11" s="222">
        <f t="shared" si="18"/>
        <v>0</v>
      </c>
      <c r="AR11" s="293">
        <f>+'44 21'!AR11+'44 2A'!AR11</f>
        <v>0</v>
      </c>
      <c r="AS11" s="46">
        <f>+'44 21'!AS11+'44 2A'!AS11</f>
        <v>0</v>
      </c>
      <c r="AT11" s="47">
        <f t="shared" si="19"/>
        <v>0</v>
      </c>
      <c r="AU11" s="46">
        <f>+'44 21'!AU11+'44 2A'!AU11</f>
        <v>0</v>
      </c>
      <c r="AV11" s="46">
        <f>+'44 21'!AV11+'44 2A'!AV11</f>
        <v>0</v>
      </c>
      <c r="AW11" s="47">
        <f t="shared" si="20"/>
        <v>0</v>
      </c>
      <c r="AX11" s="46">
        <f>+'44 21'!AX11+'44 2A'!AX11</f>
        <v>0</v>
      </c>
      <c r="AY11" s="46">
        <f>+'44 21'!AY11+'44 2A'!AY11</f>
        <v>0</v>
      </c>
      <c r="AZ11" s="50">
        <f t="shared" si="21"/>
        <v>0</v>
      </c>
      <c r="BA11" s="190">
        <f t="shared" si="22"/>
        <v>0</v>
      </c>
      <c r="BB11" s="200">
        <f t="shared" si="23"/>
        <v>0</v>
      </c>
      <c r="BC11" s="222">
        <f t="shared" si="24"/>
        <v>0</v>
      </c>
      <c r="BD11" s="204">
        <f t="shared" si="25"/>
        <v>0</v>
      </c>
      <c r="BE11" s="217">
        <f t="shared" si="26"/>
        <v>0</v>
      </c>
      <c r="BF11" s="225">
        <f t="shared" si="27"/>
        <v>0</v>
      </c>
      <c r="BG11" s="204">
        <f t="shared" si="28"/>
        <v>0</v>
      </c>
      <c r="BH11" s="133">
        <f t="shared" si="29"/>
        <v>0</v>
      </c>
      <c r="BI11" s="225">
        <f t="shared" si="30"/>
        <v>0</v>
      </c>
      <c r="BJ11" s="290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+'44 21'!E12+'44 2A'!E12</f>
        <v>7445</v>
      </c>
      <c r="F12" s="214">
        <f>+'44 21'!F12+'44 2A'!F12</f>
        <v>7445</v>
      </c>
      <c r="G12" s="47">
        <f t="shared" si="31"/>
        <v>0</v>
      </c>
      <c r="H12" s="46">
        <f>+'44 21'!H12+'44 2A'!H12</f>
        <v>6965.5499999999993</v>
      </c>
      <c r="I12" s="46">
        <f>+'44 21'!I12+'44 2A'!I12</f>
        <v>6965.55</v>
      </c>
      <c r="J12" s="47">
        <f t="shared" si="32"/>
        <v>0</v>
      </c>
      <c r="K12" s="46">
        <f>+'44 21'!K12+'44 2A'!K12</f>
        <v>7445</v>
      </c>
      <c r="L12" s="46">
        <f>+'44 21'!L12+'44 2A'!L12</f>
        <v>11637.63</v>
      </c>
      <c r="M12" s="48">
        <f t="shared" si="33"/>
        <v>-4192.6299999999992</v>
      </c>
      <c r="N12" s="190">
        <f t="shared" si="34"/>
        <v>21855.55</v>
      </c>
      <c r="O12" s="129">
        <f t="shared" si="35"/>
        <v>26048.18</v>
      </c>
      <c r="P12" s="61">
        <f t="shared" si="36"/>
        <v>-4192.630000000001</v>
      </c>
      <c r="Q12" s="127">
        <f>+'44 21'!Q12+'44 2A'!Q12</f>
        <v>7285</v>
      </c>
      <c r="R12" s="46">
        <f>+'44 21'!R12+'44 2A'!R12</f>
        <v>7285</v>
      </c>
      <c r="S12" s="47">
        <f t="shared" si="37"/>
        <v>0</v>
      </c>
      <c r="T12" s="49">
        <f>+'44 21'!T12+'44 2A'!T12</f>
        <v>7528.3499999999985</v>
      </c>
      <c r="U12" s="46">
        <f>+'44 21'!U12+'44 2A'!U12</f>
        <v>0</v>
      </c>
      <c r="V12" s="47">
        <f t="shared" si="38"/>
        <v>7528.3499999999985</v>
      </c>
      <c r="W12" s="49">
        <f>+'44 21'!W12+'44 2A'!W12</f>
        <v>7285</v>
      </c>
      <c r="X12" s="46">
        <f>+'44 21'!X12+'44 2A'!X12</f>
        <v>0</v>
      </c>
      <c r="Y12" s="48">
        <f t="shared" si="39"/>
        <v>7285</v>
      </c>
      <c r="Z12" s="190">
        <f t="shared" si="40"/>
        <v>22098.35</v>
      </c>
      <c r="AA12" s="200">
        <f t="shared" si="41"/>
        <v>7285</v>
      </c>
      <c r="AB12" s="61">
        <f t="shared" si="42"/>
        <v>14813.349999999999</v>
      </c>
      <c r="AC12" s="204">
        <f t="shared" si="43"/>
        <v>43953.899999999994</v>
      </c>
      <c r="AD12" s="133">
        <f t="shared" si="44"/>
        <v>33333.18</v>
      </c>
      <c r="AE12" s="225">
        <f t="shared" si="45"/>
        <v>10620.719999999994</v>
      </c>
      <c r="AF12" s="293">
        <f>+'44 21'!AF12+'44 2A'!AF12</f>
        <v>7528</v>
      </c>
      <c r="AG12" s="46">
        <f>+'44 21'!AG12+'44 2A'!AG12</f>
        <v>0</v>
      </c>
      <c r="AH12" s="50">
        <f t="shared" si="13"/>
        <v>7528</v>
      </c>
      <c r="AI12" s="46">
        <f>+'44 21'!AI12+'44 2A'!AI12</f>
        <v>7528</v>
      </c>
      <c r="AJ12" s="46">
        <f>+'44 21'!AJ12+'44 2A'!AJ12</f>
        <v>0</v>
      </c>
      <c r="AK12" s="50">
        <f t="shared" si="14"/>
        <v>7528</v>
      </c>
      <c r="AL12" s="46">
        <f>+'44 21'!AL12+'44 2A'!AL12</f>
        <v>7285.2099999999991</v>
      </c>
      <c r="AM12" s="46">
        <f>+'44 21'!AM12+'44 2A'!AM12</f>
        <v>0</v>
      </c>
      <c r="AN12" s="48">
        <f t="shared" si="15"/>
        <v>7285.2099999999991</v>
      </c>
      <c r="AO12" s="190">
        <f t="shared" si="16"/>
        <v>22341.21</v>
      </c>
      <c r="AP12" s="129">
        <f t="shared" si="17"/>
        <v>0</v>
      </c>
      <c r="AQ12" s="222">
        <f t="shared" si="18"/>
        <v>22341.21</v>
      </c>
      <c r="AR12" s="293">
        <f>+'44 21'!AR12+'44 2A'!AR12</f>
        <v>7528</v>
      </c>
      <c r="AS12" s="46">
        <f>+'44 21'!AS12+'44 2A'!AS12</f>
        <v>0</v>
      </c>
      <c r="AT12" s="47">
        <f t="shared" si="19"/>
        <v>7528</v>
      </c>
      <c r="AU12" s="46">
        <f>+'44 21'!AU12+'44 2A'!AU12</f>
        <v>7285.16</v>
      </c>
      <c r="AV12" s="46">
        <f>+'44 21'!AV12+'44 2A'!AV12</f>
        <v>0</v>
      </c>
      <c r="AW12" s="47">
        <f t="shared" si="20"/>
        <v>7285.16</v>
      </c>
      <c r="AX12" s="46">
        <f>+'44 21'!AX12+'44 2A'!AX12</f>
        <v>7528</v>
      </c>
      <c r="AY12" s="46">
        <f>+'44 21'!AY12+'44 2A'!AY12</f>
        <v>0</v>
      </c>
      <c r="AZ12" s="50">
        <f t="shared" si="21"/>
        <v>7528</v>
      </c>
      <c r="BA12" s="190">
        <f t="shared" si="22"/>
        <v>22341.16</v>
      </c>
      <c r="BB12" s="200">
        <f t="shared" si="23"/>
        <v>0</v>
      </c>
      <c r="BC12" s="222">
        <f t="shared" si="24"/>
        <v>22341.16</v>
      </c>
      <c r="BD12" s="204">
        <f t="shared" si="25"/>
        <v>44682.369999999995</v>
      </c>
      <c r="BE12" s="217">
        <f t="shared" si="26"/>
        <v>0</v>
      </c>
      <c r="BF12" s="225">
        <f t="shared" si="27"/>
        <v>44682.369999999995</v>
      </c>
      <c r="BG12" s="204">
        <f t="shared" si="28"/>
        <v>88636.26999999999</v>
      </c>
      <c r="BH12" s="133">
        <f t="shared" si="29"/>
        <v>33333.18</v>
      </c>
      <c r="BI12" s="225">
        <f t="shared" si="30"/>
        <v>55303.089999999989</v>
      </c>
      <c r="BJ12" s="290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+'44 21'!E13+'44 2A'!E13</f>
        <v>0</v>
      </c>
      <c r="F13" s="214">
        <f>+'44 21'!F13+'44 2A'!F13</f>
        <v>0</v>
      </c>
      <c r="G13" s="47">
        <f t="shared" si="31"/>
        <v>0</v>
      </c>
      <c r="H13" s="46">
        <f>+'44 21'!H13+'44 2A'!H13</f>
        <v>0</v>
      </c>
      <c r="I13" s="46">
        <f>+'44 21'!I13+'44 2A'!I13</f>
        <v>0</v>
      </c>
      <c r="J13" s="47">
        <f t="shared" si="32"/>
        <v>0</v>
      </c>
      <c r="K13" s="46">
        <f>+'44 21'!K13+'44 2A'!K13</f>
        <v>0</v>
      </c>
      <c r="L13" s="46">
        <f>+'44 21'!L13+'44 2A'!L13</f>
        <v>0</v>
      </c>
      <c r="M13" s="48">
        <f t="shared" si="33"/>
        <v>0</v>
      </c>
      <c r="N13" s="190">
        <f t="shared" si="34"/>
        <v>0</v>
      </c>
      <c r="O13" s="129">
        <f t="shared" si="35"/>
        <v>0</v>
      </c>
      <c r="P13" s="61">
        <f t="shared" si="36"/>
        <v>0</v>
      </c>
      <c r="Q13" s="300">
        <f>+'44 21'!Q13+'44 2A'!Q13</f>
        <v>0</v>
      </c>
      <c r="R13" s="46">
        <f>+'44 21'!R13+'44 2A'!R13</f>
        <v>0</v>
      </c>
      <c r="S13" s="47">
        <f t="shared" si="37"/>
        <v>0</v>
      </c>
      <c r="T13" s="49">
        <f>+'44 21'!T13+'44 2A'!T13</f>
        <v>0</v>
      </c>
      <c r="U13" s="46">
        <f>+'44 21'!U13+'44 2A'!U13</f>
        <v>0</v>
      </c>
      <c r="V13" s="47">
        <f t="shared" si="38"/>
        <v>0</v>
      </c>
      <c r="W13" s="49">
        <f>+'44 21'!W13+'44 2A'!W13</f>
        <v>0</v>
      </c>
      <c r="X13" s="46">
        <f>+'44 21'!X13+'44 2A'!X13</f>
        <v>0</v>
      </c>
      <c r="Y13" s="48">
        <f t="shared" si="39"/>
        <v>0</v>
      </c>
      <c r="Z13" s="190">
        <f t="shared" si="40"/>
        <v>0</v>
      </c>
      <c r="AA13" s="200">
        <f t="shared" si="41"/>
        <v>0</v>
      </c>
      <c r="AB13" s="61">
        <f t="shared" si="42"/>
        <v>0</v>
      </c>
      <c r="AC13" s="204">
        <f t="shared" si="43"/>
        <v>0</v>
      </c>
      <c r="AD13" s="133">
        <f t="shared" si="44"/>
        <v>0</v>
      </c>
      <c r="AE13" s="225">
        <f t="shared" si="45"/>
        <v>0</v>
      </c>
      <c r="AF13" s="293">
        <f>+'44 21'!AF13+'44 2A'!AF13</f>
        <v>0</v>
      </c>
      <c r="AG13" s="46">
        <f>+'44 21'!AG13+'44 2A'!AG13</f>
        <v>0</v>
      </c>
      <c r="AH13" s="50">
        <f t="shared" si="13"/>
        <v>0</v>
      </c>
      <c r="AI13" s="46">
        <f>+'44 21'!AI13+'44 2A'!AI13</f>
        <v>0</v>
      </c>
      <c r="AJ13" s="46">
        <f>+'44 21'!AJ13+'44 2A'!AJ13</f>
        <v>0</v>
      </c>
      <c r="AK13" s="50">
        <f t="shared" si="14"/>
        <v>0</v>
      </c>
      <c r="AL13" s="46">
        <f>+'44 21'!AL13+'44 2A'!AL13</f>
        <v>0</v>
      </c>
      <c r="AM13" s="46">
        <f>+'44 21'!AM13+'44 2A'!AM13</f>
        <v>0</v>
      </c>
      <c r="AN13" s="48">
        <f t="shared" si="15"/>
        <v>0</v>
      </c>
      <c r="AO13" s="190">
        <f t="shared" si="16"/>
        <v>0</v>
      </c>
      <c r="AP13" s="129">
        <f t="shared" si="17"/>
        <v>0</v>
      </c>
      <c r="AQ13" s="222">
        <f t="shared" si="18"/>
        <v>0</v>
      </c>
      <c r="AR13" s="293">
        <f>+'44 21'!AR13+'44 2A'!AR13</f>
        <v>0</v>
      </c>
      <c r="AS13" s="46">
        <f>+'44 21'!AS13+'44 2A'!AS13</f>
        <v>0</v>
      </c>
      <c r="AT13" s="47">
        <f t="shared" si="19"/>
        <v>0</v>
      </c>
      <c r="AU13" s="46">
        <f>+'44 21'!AU13+'44 2A'!AU13</f>
        <v>0</v>
      </c>
      <c r="AV13" s="46">
        <f>+'44 21'!AV13+'44 2A'!AV13</f>
        <v>0</v>
      </c>
      <c r="AW13" s="47">
        <f t="shared" si="20"/>
        <v>0</v>
      </c>
      <c r="AX13" s="46">
        <f>+'44 21'!AX13+'44 2A'!AX13</f>
        <v>0</v>
      </c>
      <c r="AY13" s="46">
        <f>+'44 21'!AY13+'44 2A'!AY13</f>
        <v>0</v>
      </c>
      <c r="AZ13" s="50">
        <f t="shared" si="21"/>
        <v>0</v>
      </c>
      <c r="BA13" s="190">
        <f t="shared" si="22"/>
        <v>0</v>
      </c>
      <c r="BB13" s="200">
        <f t="shared" si="23"/>
        <v>0</v>
      </c>
      <c r="BC13" s="222">
        <f t="shared" si="24"/>
        <v>0</v>
      </c>
      <c r="BD13" s="204">
        <f t="shared" si="25"/>
        <v>0</v>
      </c>
      <c r="BE13" s="217">
        <f t="shared" si="26"/>
        <v>0</v>
      </c>
      <c r="BF13" s="225">
        <f t="shared" si="27"/>
        <v>0</v>
      </c>
      <c r="BG13" s="204">
        <f t="shared" si="28"/>
        <v>0</v>
      </c>
      <c r="BH13" s="133">
        <f t="shared" si="29"/>
        <v>0</v>
      </c>
      <c r="BI13" s="225">
        <f t="shared" si="30"/>
        <v>0</v>
      </c>
      <c r="BJ13" s="290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+'44 21'!E14+'44 2A'!E14</f>
        <v>3000</v>
      </c>
      <c r="F14" s="214">
        <f>+'44 21'!F14+'44 2A'!F14</f>
        <v>0</v>
      </c>
      <c r="G14" s="47">
        <f t="shared" si="31"/>
        <v>3000</v>
      </c>
      <c r="H14" s="46">
        <f>+'44 21'!H14+'44 2A'!H14</f>
        <v>3000</v>
      </c>
      <c r="I14" s="46">
        <f>+'44 21'!I14+'44 2A'!I14</f>
        <v>0</v>
      </c>
      <c r="J14" s="47">
        <f t="shared" si="32"/>
        <v>3000</v>
      </c>
      <c r="K14" s="46">
        <f>+'44 21'!K14+'44 2A'!K14</f>
        <v>3000</v>
      </c>
      <c r="L14" s="46">
        <f>+'44 21'!L14+'44 2A'!L14</f>
        <v>0</v>
      </c>
      <c r="M14" s="48">
        <f t="shared" si="33"/>
        <v>3000</v>
      </c>
      <c r="N14" s="190">
        <f t="shared" si="34"/>
        <v>9000</v>
      </c>
      <c r="O14" s="129">
        <f t="shared" si="35"/>
        <v>0</v>
      </c>
      <c r="P14" s="61">
        <f t="shared" si="36"/>
        <v>9000</v>
      </c>
      <c r="Q14" s="127">
        <f>+'44 21'!Q14+'44 2A'!Q14</f>
        <v>3000</v>
      </c>
      <c r="R14" s="46">
        <f>+'44 21'!R14+'44 2A'!R14</f>
        <v>0</v>
      </c>
      <c r="S14" s="47">
        <f t="shared" si="37"/>
        <v>3000</v>
      </c>
      <c r="T14" s="49">
        <f>+'44 21'!T14+'44 2A'!T14</f>
        <v>3000</v>
      </c>
      <c r="U14" s="46">
        <f>+'44 21'!U14+'44 2A'!U14</f>
        <v>0</v>
      </c>
      <c r="V14" s="47">
        <f t="shared" si="38"/>
        <v>3000</v>
      </c>
      <c r="W14" s="49">
        <f>+'44 21'!W14+'44 2A'!W14</f>
        <v>3000</v>
      </c>
      <c r="X14" s="46">
        <f>+'44 21'!X14+'44 2A'!X14</f>
        <v>0</v>
      </c>
      <c r="Y14" s="48">
        <f t="shared" si="39"/>
        <v>3000</v>
      </c>
      <c r="Z14" s="190">
        <f t="shared" si="40"/>
        <v>9000</v>
      </c>
      <c r="AA14" s="200">
        <f t="shared" si="41"/>
        <v>0</v>
      </c>
      <c r="AB14" s="61">
        <f t="shared" si="42"/>
        <v>9000</v>
      </c>
      <c r="AC14" s="204">
        <f t="shared" si="43"/>
        <v>18000</v>
      </c>
      <c r="AD14" s="133">
        <f t="shared" si="44"/>
        <v>0</v>
      </c>
      <c r="AE14" s="225">
        <f t="shared" si="45"/>
        <v>18000</v>
      </c>
      <c r="AF14" s="293">
        <f>+'44 21'!AF14+'44 2A'!AF14</f>
        <v>3000</v>
      </c>
      <c r="AG14" s="46">
        <f>+'44 21'!AG14+'44 2A'!AG14</f>
        <v>0</v>
      </c>
      <c r="AH14" s="50">
        <f t="shared" si="13"/>
        <v>3000</v>
      </c>
      <c r="AI14" s="46">
        <f>+'44 21'!AI14+'44 2A'!AI14</f>
        <v>3000</v>
      </c>
      <c r="AJ14" s="46">
        <f>+'44 21'!AJ14+'44 2A'!AJ14</f>
        <v>0</v>
      </c>
      <c r="AK14" s="50">
        <f t="shared" si="14"/>
        <v>3000</v>
      </c>
      <c r="AL14" s="46">
        <f>+'44 21'!AL14+'44 2A'!AL14</f>
        <v>3000</v>
      </c>
      <c r="AM14" s="46">
        <f>+'44 21'!AM14+'44 2A'!AM14</f>
        <v>0</v>
      </c>
      <c r="AN14" s="48">
        <f t="shared" si="15"/>
        <v>3000</v>
      </c>
      <c r="AO14" s="190">
        <f t="shared" si="16"/>
        <v>9000</v>
      </c>
      <c r="AP14" s="129">
        <f t="shared" si="17"/>
        <v>0</v>
      </c>
      <c r="AQ14" s="222">
        <f t="shared" si="18"/>
        <v>9000</v>
      </c>
      <c r="AR14" s="293">
        <f>+'44 21'!AR14+'44 2A'!AR14</f>
        <v>3000</v>
      </c>
      <c r="AS14" s="46">
        <f>+'44 21'!AS14+'44 2A'!AS14</f>
        <v>0</v>
      </c>
      <c r="AT14" s="47">
        <f t="shared" si="19"/>
        <v>3000</v>
      </c>
      <c r="AU14" s="46">
        <f>+'44 21'!AU14+'44 2A'!AU14</f>
        <v>3000</v>
      </c>
      <c r="AV14" s="46">
        <f>+'44 21'!AV14+'44 2A'!AV14</f>
        <v>0</v>
      </c>
      <c r="AW14" s="47">
        <f t="shared" si="20"/>
        <v>3000</v>
      </c>
      <c r="AX14" s="46">
        <f>+'44 21'!AX14+'44 2A'!AX14</f>
        <v>3000</v>
      </c>
      <c r="AY14" s="46">
        <f>+'44 21'!AY14+'44 2A'!AY14</f>
        <v>0</v>
      </c>
      <c r="AZ14" s="50">
        <f t="shared" si="21"/>
        <v>3000</v>
      </c>
      <c r="BA14" s="190">
        <f t="shared" si="22"/>
        <v>9000</v>
      </c>
      <c r="BB14" s="200">
        <f t="shared" si="23"/>
        <v>0</v>
      </c>
      <c r="BC14" s="222">
        <f t="shared" si="24"/>
        <v>9000</v>
      </c>
      <c r="BD14" s="204">
        <f t="shared" si="25"/>
        <v>18000</v>
      </c>
      <c r="BE14" s="217">
        <f t="shared" si="26"/>
        <v>0</v>
      </c>
      <c r="BF14" s="225">
        <f t="shared" si="27"/>
        <v>18000</v>
      </c>
      <c r="BG14" s="204">
        <f t="shared" si="28"/>
        <v>36000</v>
      </c>
      <c r="BH14" s="133">
        <f t="shared" si="29"/>
        <v>0</v>
      </c>
      <c r="BI14" s="225">
        <f t="shared" si="30"/>
        <v>36000</v>
      </c>
      <c r="BJ14" s="290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+'44 21'!E15+'44 2A'!E15</f>
        <v>0</v>
      </c>
      <c r="F15" s="214">
        <f>+'44 21'!F15+'44 2A'!F15</f>
        <v>0</v>
      </c>
      <c r="G15" s="47">
        <f t="shared" si="31"/>
        <v>0</v>
      </c>
      <c r="H15" s="46">
        <f>+'44 21'!H15+'44 2A'!H15</f>
        <v>0</v>
      </c>
      <c r="I15" s="46">
        <f>+'44 21'!I15+'44 2A'!I15</f>
        <v>0</v>
      </c>
      <c r="J15" s="47">
        <f t="shared" si="32"/>
        <v>0</v>
      </c>
      <c r="K15" s="46">
        <f>+'44 21'!K15+'44 2A'!K15</f>
        <v>0</v>
      </c>
      <c r="L15" s="46">
        <f>+'44 21'!L15+'44 2A'!L15</f>
        <v>0</v>
      </c>
      <c r="M15" s="48">
        <f t="shared" si="33"/>
        <v>0</v>
      </c>
      <c r="N15" s="190">
        <f t="shared" si="34"/>
        <v>0</v>
      </c>
      <c r="O15" s="129">
        <f t="shared" si="35"/>
        <v>0</v>
      </c>
      <c r="P15" s="61">
        <f t="shared" si="36"/>
        <v>0</v>
      </c>
      <c r="Q15" s="127">
        <f>+'44 21'!Q15+'44 2A'!Q15</f>
        <v>0</v>
      </c>
      <c r="R15" s="46">
        <f>+'44 21'!R15+'44 2A'!R15</f>
        <v>0</v>
      </c>
      <c r="S15" s="47">
        <f t="shared" si="37"/>
        <v>0</v>
      </c>
      <c r="T15" s="49">
        <f>+'44 21'!T15+'44 2A'!T15</f>
        <v>0</v>
      </c>
      <c r="U15" s="46">
        <f>+'44 21'!U15+'44 2A'!U15</f>
        <v>0</v>
      </c>
      <c r="V15" s="47">
        <f t="shared" si="38"/>
        <v>0</v>
      </c>
      <c r="W15" s="49">
        <f>+'44 21'!W15+'44 2A'!W15</f>
        <v>0</v>
      </c>
      <c r="X15" s="46">
        <f>+'44 21'!X15+'44 2A'!X15</f>
        <v>0</v>
      </c>
      <c r="Y15" s="48">
        <f t="shared" si="39"/>
        <v>0</v>
      </c>
      <c r="Z15" s="190">
        <f t="shared" si="40"/>
        <v>0</v>
      </c>
      <c r="AA15" s="200">
        <f t="shared" si="41"/>
        <v>0</v>
      </c>
      <c r="AB15" s="61">
        <f t="shared" si="42"/>
        <v>0</v>
      </c>
      <c r="AC15" s="204">
        <f t="shared" si="43"/>
        <v>0</v>
      </c>
      <c r="AD15" s="133">
        <f t="shared" si="44"/>
        <v>0</v>
      </c>
      <c r="AE15" s="225">
        <f t="shared" si="45"/>
        <v>0</v>
      </c>
      <c r="AF15" s="293">
        <f>+'44 21'!AF15+'44 2A'!AF15</f>
        <v>0</v>
      </c>
      <c r="AG15" s="46">
        <f>+'44 21'!AG15+'44 2A'!AG15</f>
        <v>0</v>
      </c>
      <c r="AH15" s="50">
        <f t="shared" si="13"/>
        <v>0</v>
      </c>
      <c r="AI15" s="46">
        <f>+'44 21'!AI15+'44 2A'!AI15</f>
        <v>0</v>
      </c>
      <c r="AJ15" s="46">
        <f>+'44 21'!AJ15+'44 2A'!AJ15</f>
        <v>0</v>
      </c>
      <c r="AK15" s="50">
        <f t="shared" si="14"/>
        <v>0</v>
      </c>
      <c r="AL15" s="46">
        <f>+'44 21'!AL15+'44 2A'!AL15</f>
        <v>0</v>
      </c>
      <c r="AM15" s="46">
        <f>+'44 21'!AM15+'44 2A'!AM15</f>
        <v>0</v>
      </c>
      <c r="AN15" s="48">
        <f t="shared" si="15"/>
        <v>0</v>
      </c>
      <c r="AO15" s="190">
        <f t="shared" si="16"/>
        <v>0</v>
      </c>
      <c r="AP15" s="129">
        <f t="shared" si="17"/>
        <v>0</v>
      </c>
      <c r="AQ15" s="222">
        <f t="shared" si="18"/>
        <v>0</v>
      </c>
      <c r="AR15" s="293">
        <f>+'44 21'!AR15+'44 2A'!AR15</f>
        <v>0</v>
      </c>
      <c r="AS15" s="46">
        <f>+'44 21'!AS15+'44 2A'!AS15</f>
        <v>0</v>
      </c>
      <c r="AT15" s="47">
        <f t="shared" si="19"/>
        <v>0</v>
      </c>
      <c r="AU15" s="46">
        <f>+'44 21'!AU15+'44 2A'!AU15</f>
        <v>0</v>
      </c>
      <c r="AV15" s="46">
        <f>+'44 21'!AV15+'44 2A'!AV15</f>
        <v>0</v>
      </c>
      <c r="AW15" s="47">
        <f t="shared" si="20"/>
        <v>0</v>
      </c>
      <c r="AX15" s="46">
        <f>+'44 21'!AX15+'44 2A'!AX15</f>
        <v>0</v>
      </c>
      <c r="AY15" s="46">
        <f>+'44 21'!AY15+'44 2A'!AY15</f>
        <v>0</v>
      </c>
      <c r="AZ15" s="50">
        <f t="shared" si="21"/>
        <v>0</v>
      </c>
      <c r="BA15" s="190">
        <f t="shared" si="22"/>
        <v>0</v>
      </c>
      <c r="BB15" s="200">
        <f t="shared" si="23"/>
        <v>0</v>
      </c>
      <c r="BC15" s="222">
        <f t="shared" si="24"/>
        <v>0</v>
      </c>
      <c r="BD15" s="204">
        <f t="shared" si="25"/>
        <v>0</v>
      </c>
      <c r="BE15" s="217">
        <f t="shared" si="26"/>
        <v>0</v>
      </c>
      <c r="BF15" s="225">
        <f t="shared" si="27"/>
        <v>0</v>
      </c>
      <c r="BG15" s="204">
        <f t="shared" si="28"/>
        <v>0</v>
      </c>
      <c r="BH15" s="133">
        <f t="shared" si="29"/>
        <v>0</v>
      </c>
      <c r="BI15" s="225">
        <f t="shared" si="30"/>
        <v>0</v>
      </c>
      <c r="BJ15" s="290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+'44 21'!E16+'44 2A'!E16</f>
        <v>62998.561480263168</v>
      </c>
      <c r="F16" s="214">
        <f>+'44 21'!F16+'44 2A'!F16</f>
        <v>57379.75</v>
      </c>
      <c r="G16" s="47">
        <f t="shared" si="31"/>
        <v>5618.8114802631681</v>
      </c>
      <c r="H16" s="46">
        <f>+'44 21'!H16+'44 2A'!H16</f>
        <v>59746.956827176786</v>
      </c>
      <c r="I16" s="46">
        <f>+'44 21'!I16+'44 2A'!I16</f>
        <v>54433.02</v>
      </c>
      <c r="J16" s="47">
        <f t="shared" si="32"/>
        <v>5313.9368271767889</v>
      </c>
      <c r="K16" s="46">
        <f>+'44 21'!K16+'44 2A'!K16</f>
        <v>69841.022884966529</v>
      </c>
      <c r="L16" s="46">
        <f>+'44 21'!L16+'44 2A'!L16</f>
        <v>58778.52</v>
      </c>
      <c r="M16" s="48">
        <f t="shared" si="33"/>
        <v>11062.502884966532</v>
      </c>
      <c r="N16" s="190">
        <f t="shared" si="34"/>
        <v>192586.5411924065</v>
      </c>
      <c r="O16" s="129">
        <f t="shared" si="35"/>
        <v>170591.28999999998</v>
      </c>
      <c r="P16" s="61">
        <f t="shared" si="36"/>
        <v>21995.251192406518</v>
      </c>
      <c r="Q16" s="127">
        <f>+'44 21'!Q16+'44 2A'!Q16</f>
        <v>34683.3660958904</v>
      </c>
      <c r="R16" s="46">
        <f>+'44 21'!R16+'44 2A'!R16</f>
        <v>43287.44</v>
      </c>
      <c r="S16" s="47">
        <f t="shared" si="37"/>
        <v>-8604.0739041096022</v>
      </c>
      <c r="T16" s="49">
        <f>+'44 21'!T16+'44 2A'!T16</f>
        <v>36805.61833764553</v>
      </c>
      <c r="U16" s="46">
        <f>+'44 21'!U16+'44 2A'!U16</f>
        <v>0</v>
      </c>
      <c r="V16" s="47">
        <f t="shared" si="38"/>
        <v>36805.61833764553</v>
      </c>
      <c r="W16" s="49">
        <f>+'44 21'!W16+'44 2A'!W16</f>
        <v>33481.032379713914</v>
      </c>
      <c r="X16" s="46">
        <f>+'44 21'!X16+'44 2A'!X16</f>
        <v>0</v>
      </c>
      <c r="Y16" s="48">
        <f t="shared" si="39"/>
        <v>33481.032379713914</v>
      </c>
      <c r="Z16" s="190">
        <f t="shared" si="40"/>
        <v>104970.01681324984</v>
      </c>
      <c r="AA16" s="200">
        <f t="shared" si="41"/>
        <v>43287.44</v>
      </c>
      <c r="AB16" s="61">
        <f t="shared" si="42"/>
        <v>61682.576813249834</v>
      </c>
      <c r="AC16" s="204">
        <f t="shared" si="43"/>
        <v>297556.55800565635</v>
      </c>
      <c r="AD16" s="133">
        <f t="shared" si="44"/>
        <v>213878.72999999998</v>
      </c>
      <c r="AE16" s="225">
        <f t="shared" si="45"/>
        <v>83677.828005656367</v>
      </c>
      <c r="AF16" s="293">
        <f>+'44 21'!AF16+'44 2A'!AF16</f>
        <v>42350.674315561955</v>
      </c>
      <c r="AG16" s="46">
        <f>+'44 21'!AG16+'44 2A'!AG16</f>
        <v>0</v>
      </c>
      <c r="AH16" s="50">
        <f t="shared" si="13"/>
        <v>42350.674315561955</v>
      </c>
      <c r="AI16" s="46">
        <f>+'44 21'!AI16+'44 2A'!AI16</f>
        <v>37427.163868613134</v>
      </c>
      <c r="AJ16" s="46">
        <f>+'44 21'!AJ16+'44 2A'!AJ16</f>
        <v>0</v>
      </c>
      <c r="AK16" s="50">
        <f t="shared" si="14"/>
        <v>37427.163868613134</v>
      </c>
      <c r="AL16" s="46">
        <f>+'44 21'!AL16+'44 2A'!AL16</f>
        <v>39916.573547297288</v>
      </c>
      <c r="AM16" s="46">
        <f>+'44 21'!AM16+'44 2A'!AM16</f>
        <v>0</v>
      </c>
      <c r="AN16" s="48">
        <f t="shared" si="15"/>
        <v>39916.573547297288</v>
      </c>
      <c r="AO16" s="190">
        <f t="shared" si="16"/>
        <v>119694.41173147237</v>
      </c>
      <c r="AP16" s="129">
        <f t="shared" si="17"/>
        <v>0</v>
      </c>
      <c r="AQ16" s="222">
        <f t="shared" si="18"/>
        <v>119694.41173147237</v>
      </c>
      <c r="AR16" s="293">
        <f>+'44 21'!AR16+'44 2A'!AR16</f>
        <v>42912.544298820452</v>
      </c>
      <c r="AS16" s="46">
        <f>+'44 21'!AS16+'44 2A'!AS16</f>
        <v>0</v>
      </c>
      <c r="AT16" s="47">
        <f t="shared" si="19"/>
        <v>42912.544298820452</v>
      </c>
      <c r="AU16" s="46">
        <f>+'44 21'!AU16+'44 2A'!AU16</f>
        <v>44955.712178619768</v>
      </c>
      <c r="AV16" s="46">
        <f>+'44 21'!AV16+'44 2A'!AV16</f>
        <v>0</v>
      </c>
      <c r="AW16" s="47">
        <f t="shared" si="20"/>
        <v>44955.712178619768</v>
      </c>
      <c r="AX16" s="46">
        <f>+'44 21'!AX16+'44 2A'!AX16</f>
        <v>53529.956607929518</v>
      </c>
      <c r="AY16" s="46">
        <f>+'44 21'!AY16+'44 2A'!AY16</f>
        <v>0</v>
      </c>
      <c r="AZ16" s="50">
        <f t="shared" si="21"/>
        <v>53529.956607929518</v>
      </c>
      <c r="BA16" s="190">
        <f t="shared" si="22"/>
        <v>141398.21308536973</v>
      </c>
      <c r="BB16" s="200">
        <f t="shared" si="23"/>
        <v>0</v>
      </c>
      <c r="BC16" s="222">
        <f t="shared" si="24"/>
        <v>141398.21308536973</v>
      </c>
      <c r="BD16" s="204">
        <f t="shared" si="25"/>
        <v>261092.62481684212</v>
      </c>
      <c r="BE16" s="217">
        <f t="shared" si="26"/>
        <v>0</v>
      </c>
      <c r="BF16" s="225">
        <f t="shared" si="27"/>
        <v>261092.62481684212</v>
      </c>
      <c r="BG16" s="204">
        <f t="shared" si="28"/>
        <v>558649.18282249849</v>
      </c>
      <c r="BH16" s="133">
        <f t="shared" si="29"/>
        <v>213878.72999999998</v>
      </c>
      <c r="BI16" s="225">
        <f t="shared" si="30"/>
        <v>344770.45282249851</v>
      </c>
      <c r="BJ16" s="290"/>
    </row>
    <row r="17" spans="1:62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+'44 21'!E17+'44 2A'!E17</f>
        <v>0</v>
      </c>
      <c r="F17" s="214">
        <f>+'44 21'!F17+'44 2A'!F17</f>
        <v>0</v>
      </c>
      <c r="G17" s="47">
        <f t="shared" si="31"/>
        <v>0</v>
      </c>
      <c r="H17" s="46">
        <f>+'44 21'!H17+'44 2A'!H17</f>
        <v>0</v>
      </c>
      <c r="I17" s="46">
        <f>+'44 21'!I17+'44 2A'!I17</f>
        <v>0</v>
      </c>
      <c r="J17" s="47">
        <f t="shared" si="32"/>
        <v>0</v>
      </c>
      <c r="K17" s="46">
        <f>+'44 21'!K17+'44 2A'!K17</f>
        <v>0</v>
      </c>
      <c r="L17" s="46">
        <f>+'44 21'!L17+'44 2A'!L17</f>
        <v>0</v>
      </c>
      <c r="M17" s="48">
        <f t="shared" si="33"/>
        <v>0</v>
      </c>
      <c r="N17" s="190">
        <f t="shared" si="34"/>
        <v>0</v>
      </c>
      <c r="O17" s="129">
        <f t="shared" si="35"/>
        <v>0</v>
      </c>
      <c r="P17" s="61">
        <f t="shared" si="36"/>
        <v>0</v>
      </c>
      <c r="Q17" s="127">
        <f>+'44 21'!Q17+'44 2A'!Q17</f>
        <v>0</v>
      </c>
      <c r="R17" s="46">
        <f>+'44 21'!R17+'44 2A'!R17</f>
        <v>0</v>
      </c>
      <c r="S17" s="47">
        <f t="shared" si="37"/>
        <v>0</v>
      </c>
      <c r="T17" s="49">
        <f>+'44 21'!T17+'44 2A'!T17</f>
        <v>0</v>
      </c>
      <c r="U17" s="46">
        <f>+'44 21'!U17+'44 2A'!U17</f>
        <v>0</v>
      </c>
      <c r="V17" s="47">
        <f t="shared" si="38"/>
        <v>0</v>
      </c>
      <c r="W17" s="49">
        <f>+'44 21'!W17+'44 2A'!W17</f>
        <v>0</v>
      </c>
      <c r="X17" s="46">
        <f>+'44 21'!X17+'44 2A'!X17</f>
        <v>0</v>
      </c>
      <c r="Y17" s="48">
        <f t="shared" si="39"/>
        <v>0</v>
      </c>
      <c r="Z17" s="190">
        <f t="shared" si="40"/>
        <v>0</v>
      </c>
      <c r="AA17" s="200">
        <f t="shared" si="41"/>
        <v>0</v>
      </c>
      <c r="AB17" s="61">
        <f t="shared" si="42"/>
        <v>0</v>
      </c>
      <c r="AC17" s="204">
        <f t="shared" si="43"/>
        <v>0</v>
      </c>
      <c r="AD17" s="133">
        <f t="shared" si="44"/>
        <v>0</v>
      </c>
      <c r="AE17" s="225">
        <f t="shared" si="45"/>
        <v>0</v>
      </c>
      <c r="AF17" s="293">
        <f>+'44 21'!AF17+'44 2A'!AF17</f>
        <v>0</v>
      </c>
      <c r="AG17" s="46">
        <f>+'44 21'!AG17+'44 2A'!AG17</f>
        <v>0</v>
      </c>
      <c r="AH17" s="50">
        <f t="shared" si="13"/>
        <v>0</v>
      </c>
      <c r="AI17" s="46">
        <f>+'44 21'!AI17+'44 2A'!AI17</f>
        <v>0</v>
      </c>
      <c r="AJ17" s="46">
        <f>+'44 21'!AJ17+'44 2A'!AJ17</f>
        <v>0</v>
      </c>
      <c r="AK17" s="50">
        <f t="shared" si="14"/>
        <v>0</v>
      </c>
      <c r="AL17" s="46">
        <f>+'44 21'!AL17+'44 2A'!AL17</f>
        <v>0</v>
      </c>
      <c r="AM17" s="46">
        <f>+'44 21'!AM17+'44 2A'!AM17</f>
        <v>0</v>
      </c>
      <c r="AN17" s="48">
        <f t="shared" si="15"/>
        <v>0</v>
      </c>
      <c r="AO17" s="190">
        <f t="shared" si="16"/>
        <v>0</v>
      </c>
      <c r="AP17" s="129">
        <f t="shared" si="17"/>
        <v>0</v>
      </c>
      <c r="AQ17" s="222">
        <f t="shared" si="18"/>
        <v>0</v>
      </c>
      <c r="AR17" s="293">
        <f>+'44 21'!AR17+'44 2A'!AR17</f>
        <v>0</v>
      </c>
      <c r="AS17" s="46">
        <f>+'44 21'!AS17+'44 2A'!AS17</f>
        <v>0</v>
      </c>
      <c r="AT17" s="47">
        <f t="shared" si="19"/>
        <v>0</v>
      </c>
      <c r="AU17" s="46">
        <f>+'44 21'!AU17+'44 2A'!AU17</f>
        <v>0</v>
      </c>
      <c r="AV17" s="46">
        <f>+'44 21'!AV17+'44 2A'!AV17</f>
        <v>0</v>
      </c>
      <c r="AW17" s="47">
        <f t="shared" si="20"/>
        <v>0</v>
      </c>
      <c r="AX17" s="46">
        <f>+'44 21'!AX17+'44 2A'!AX17</f>
        <v>0</v>
      </c>
      <c r="AY17" s="46">
        <f>+'44 21'!AY17+'44 2A'!AY17</f>
        <v>0</v>
      </c>
      <c r="AZ17" s="50">
        <f t="shared" si="21"/>
        <v>0</v>
      </c>
      <c r="BA17" s="190">
        <f t="shared" si="22"/>
        <v>0</v>
      </c>
      <c r="BB17" s="200">
        <f t="shared" si="23"/>
        <v>0</v>
      </c>
      <c r="BC17" s="222">
        <f t="shared" si="24"/>
        <v>0</v>
      </c>
      <c r="BD17" s="204">
        <f t="shared" si="25"/>
        <v>0</v>
      </c>
      <c r="BE17" s="217">
        <f t="shared" si="26"/>
        <v>0</v>
      </c>
      <c r="BF17" s="225">
        <f t="shared" si="27"/>
        <v>0</v>
      </c>
      <c r="BG17" s="204">
        <f t="shared" si="28"/>
        <v>0</v>
      </c>
      <c r="BH17" s="133">
        <f t="shared" si="29"/>
        <v>0</v>
      </c>
      <c r="BI17" s="225">
        <f t="shared" si="30"/>
        <v>0</v>
      </c>
      <c r="BJ17" s="290"/>
    </row>
    <row r="18" spans="1:62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+'44 21'!E18+'44 2A'!E18</f>
        <v>86046</v>
      </c>
      <c r="F18" s="214">
        <f>+'44 21'!F18+'44 2A'!F18</f>
        <v>64894.44</v>
      </c>
      <c r="G18" s="47">
        <f t="shared" si="31"/>
        <v>21151.559999999998</v>
      </c>
      <c r="H18" s="46">
        <f>+'44 21'!H18+'44 2A'!H18</f>
        <v>87834</v>
      </c>
      <c r="I18" s="46">
        <f>+'44 21'!I18+'44 2A'!I18</f>
        <v>105888.39</v>
      </c>
      <c r="J18" s="47">
        <f t="shared" si="32"/>
        <v>-18054.39</v>
      </c>
      <c r="K18" s="46">
        <f>+'44 21'!K18+'44 2A'!K18</f>
        <v>97664</v>
      </c>
      <c r="L18" s="46">
        <f>+'44 21'!L18+'44 2A'!L18</f>
        <v>76786.8</v>
      </c>
      <c r="M18" s="48">
        <f t="shared" si="33"/>
        <v>20877.199999999997</v>
      </c>
      <c r="N18" s="190">
        <f t="shared" si="34"/>
        <v>271544</v>
      </c>
      <c r="O18" s="129">
        <f t="shared" si="35"/>
        <v>247569.63</v>
      </c>
      <c r="P18" s="61">
        <f t="shared" si="36"/>
        <v>23974.369999999995</v>
      </c>
      <c r="Q18" s="127">
        <f>+'44 21'!Q18+'44 2A'!Q18</f>
        <v>73929</v>
      </c>
      <c r="R18" s="46">
        <f>+'44 21'!R18+'44 2A'!R18</f>
        <v>88287.82</v>
      </c>
      <c r="S18" s="47">
        <f t="shared" si="37"/>
        <v>-14358.820000000007</v>
      </c>
      <c r="T18" s="49">
        <f>+'44 21'!T18+'44 2A'!T18</f>
        <v>73929</v>
      </c>
      <c r="U18" s="46">
        <f>+'44 21'!U18+'44 2A'!U18</f>
        <v>0</v>
      </c>
      <c r="V18" s="47">
        <f t="shared" si="38"/>
        <v>73929</v>
      </c>
      <c r="W18" s="49">
        <f>+'44 21'!W18+'44 2A'!W18</f>
        <v>92337</v>
      </c>
      <c r="X18" s="46">
        <f>+'44 21'!X18+'44 2A'!X18</f>
        <v>0</v>
      </c>
      <c r="Y18" s="48">
        <f t="shared" si="39"/>
        <v>92337</v>
      </c>
      <c r="Z18" s="190">
        <f t="shared" si="40"/>
        <v>240195</v>
      </c>
      <c r="AA18" s="200">
        <f t="shared" si="41"/>
        <v>88287.82</v>
      </c>
      <c r="AB18" s="61">
        <f t="shared" si="42"/>
        <v>151907.18</v>
      </c>
      <c r="AC18" s="204">
        <f t="shared" si="43"/>
        <v>511739</v>
      </c>
      <c r="AD18" s="133">
        <f t="shared" si="44"/>
        <v>335857.45</v>
      </c>
      <c r="AE18" s="225">
        <f t="shared" si="45"/>
        <v>175881.55</v>
      </c>
      <c r="AF18" s="293">
        <f>+'44 21'!AF18+'44 2A'!AF18</f>
        <v>71760</v>
      </c>
      <c r="AG18" s="46">
        <f>+'44 21'!AG18+'44 2A'!AG18</f>
        <v>0</v>
      </c>
      <c r="AH18" s="50">
        <f t="shared" si="13"/>
        <v>71760</v>
      </c>
      <c r="AI18" s="46">
        <f>+'44 21'!AI18+'44 2A'!AI18</f>
        <v>72570</v>
      </c>
      <c r="AJ18" s="46">
        <f>+'44 21'!AJ18+'44 2A'!AJ18</f>
        <v>0</v>
      </c>
      <c r="AK18" s="50">
        <f t="shared" si="14"/>
        <v>72570</v>
      </c>
      <c r="AL18" s="46">
        <f>+'44 21'!AL18+'44 2A'!AL18</f>
        <v>90977</v>
      </c>
      <c r="AM18" s="46">
        <f>+'44 21'!AM18+'44 2A'!AM18</f>
        <v>0</v>
      </c>
      <c r="AN18" s="48">
        <f t="shared" si="15"/>
        <v>90977</v>
      </c>
      <c r="AO18" s="190">
        <f t="shared" si="16"/>
        <v>235307</v>
      </c>
      <c r="AP18" s="129">
        <f t="shared" si="17"/>
        <v>0</v>
      </c>
      <c r="AQ18" s="222">
        <f t="shared" si="18"/>
        <v>235307</v>
      </c>
      <c r="AR18" s="293">
        <f>+'44 21'!AR18+'44 2A'!AR18</f>
        <v>76678</v>
      </c>
      <c r="AS18" s="46">
        <f>+'44 21'!AS18+'44 2A'!AS18</f>
        <v>0</v>
      </c>
      <c r="AT18" s="47">
        <f t="shared" si="19"/>
        <v>76678</v>
      </c>
      <c r="AU18" s="46">
        <f>+'44 21'!AU18+'44 2A'!AU18</f>
        <v>76678</v>
      </c>
      <c r="AV18" s="46">
        <f>+'44 21'!AV18+'44 2A'!AV18</f>
        <v>0</v>
      </c>
      <c r="AW18" s="47">
        <f t="shared" si="20"/>
        <v>76678</v>
      </c>
      <c r="AX18" s="46">
        <f>+'44 21'!AX18+'44 2A'!AX18</f>
        <v>91827</v>
      </c>
      <c r="AY18" s="46">
        <f>+'44 21'!AY18+'44 2A'!AY18</f>
        <v>0</v>
      </c>
      <c r="AZ18" s="50">
        <f t="shared" si="21"/>
        <v>91827</v>
      </c>
      <c r="BA18" s="190">
        <f t="shared" si="22"/>
        <v>245183</v>
      </c>
      <c r="BB18" s="200">
        <f t="shared" si="23"/>
        <v>0</v>
      </c>
      <c r="BC18" s="222">
        <f t="shared" si="24"/>
        <v>245183</v>
      </c>
      <c r="BD18" s="204">
        <f t="shared" si="25"/>
        <v>480490</v>
      </c>
      <c r="BE18" s="217">
        <f t="shared" si="26"/>
        <v>0</v>
      </c>
      <c r="BF18" s="225">
        <f t="shared" si="27"/>
        <v>480490</v>
      </c>
      <c r="BG18" s="204">
        <f t="shared" si="28"/>
        <v>992229</v>
      </c>
      <c r="BH18" s="133">
        <f t="shared" si="29"/>
        <v>335857.45</v>
      </c>
      <c r="BI18" s="225">
        <f t="shared" si="30"/>
        <v>656371.55000000005</v>
      </c>
      <c r="BJ18" s="290"/>
    </row>
    <row r="19" spans="1:62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+'44 21'!E19+'44 2A'!E19</f>
        <v>25000</v>
      </c>
      <c r="F19" s="214">
        <f>+'44 21'!F19+'44 2A'!F19</f>
        <v>17629.36</v>
      </c>
      <c r="G19" s="47">
        <f t="shared" si="31"/>
        <v>7370.6399999999994</v>
      </c>
      <c r="H19" s="46">
        <f>+'44 21'!H19+'44 2A'!H19</f>
        <v>25000</v>
      </c>
      <c r="I19" s="46">
        <f>+'44 21'!I19+'44 2A'!I19</f>
        <v>21573.15</v>
      </c>
      <c r="J19" s="47">
        <f t="shared" si="32"/>
        <v>3426.8499999999985</v>
      </c>
      <c r="K19" s="46">
        <f>+'44 21'!K19+'44 2A'!K19</f>
        <v>25000</v>
      </c>
      <c r="L19" s="46">
        <f>+'44 21'!L19+'44 2A'!L19</f>
        <v>28273.53</v>
      </c>
      <c r="M19" s="48">
        <f t="shared" si="33"/>
        <v>-3273.5299999999988</v>
      </c>
      <c r="N19" s="190">
        <f t="shared" si="34"/>
        <v>75000</v>
      </c>
      <c r="O19" s="129">
        <f t="shared" si="35"/>
        <v>67476.040000000008</v>
      </c>
      <c r="P19" s="61">
        <f t="shared" si="36"/>
        <v>7523.9599999999919</v>
      </c>
      <c r="Q19" s="127">
        <f>+'44 21'!Q19+'44 2A'!Q19</f>
        <v>25000</v>
      </c>
      <c r="R19" s="46">
        <f>+'44 21'!R19+'44 2A'!R19</f>
        <v>35955.43</v>
      </c>
      <c r="S19" s="47">
        <f t="shared" si="37"/>
        <v>-10955.43</v>
      </c>
      <c r="T19" s="49">
        <f>+'44 21'!T19+'44 2A'!T19</f>
        <v>25000</v>
      </c>
      <c r="U19" s="46">
        <f>+'44 21'!U19+'44 2A'!U19</f>
        <v>0</v>
      </c>
      <c r="V19" s="47">
        <f t="shared" si="38"/>
        <v>25000</v>
      </c>
      <c r="W19" s="49">
        <f>+'44 21'!W19+'44 2A'!W19</f>
        <v>25000</v>
      </c>
      <c r="X19" s="46">
        <f>+'44 21'!X19+'44 2A'!X19</f>
        <v>0</v>
      </c>
      <c r="Y19" s="48">
        <f t="shared" si="39"/>
        <v>25000</v>
      </c>
      <c r="Z19" s="190">
        <f t="shared" si="40"/>
        <v>75000</v>
      </c>
      <c r="AA19" s="200">
        <f t="shared" si="41"/>
        <v>35955.43</v>
      </c>
      <c r="AB19" s="61">
        <f t="shared" si="42"/>
        <v>39044.57</v>
      </c>
      <c r="AC19" s="204">
        <f t="shared" si="43"/>
        <v>150000</v>
      </c>
      <c r="AD19" s="133">
        <f t="shared" si="44"/>
        <v>103431.47</v>
      </c>
      <c r="AE19" s="225">
        <f t="shared" si="45"/>
        <v>46568.53</v>
      </c>
      <c r="AF19" s="293">
        <f>+'44 21'!AF19+'44 2A'!AF19</f>
        <v>25000</v>
      </c>
      <c r="AG19" s="46">
        <f>+'44 21'!AG19+'44 2A'!AG19</f>
        <v>0</v>
      </c>
      <c r="AH19" s="50">
        <f t="shared" si="13"/>
        <v>25000</v>
      </c>
      <c r="AI19" s="46">
        <f>+'44 21'!AI19+'44 2A'!AI19</f>
        <v>25000</v>
      </c>
      <c r="AJ19" s="46">
        <f>+'44 21'!AJ19+'44 2A'!AJ19</f>
        <v>0</v>
      </c>
      <c r="AK19" s="50">
        <f t="shared" si="14"/>
        <v>25000</v>
      </c>
      <c r="AL19" s="46">
        <f>+'44 21'!AL19+'44 2A'!AL19</f>
        <v>25000</v>
      </c>
      <c r="AM19" s="46">
        <f>+'44 21'!AM19+'44 2A'!AM19</f>
        <v>0</v>
      </c>
      <c r="AN19" s="48">
        <f t="shared" si="15"/>
        <v>25000</v>
      </c>
      <c r="AO19" s="190">
        <f t="shared" si="16"/>
        <v>75000</v>
      </c>
      <c r="AP19" s="129">
        <f t="shared" si="17"/>
        <v>0</v>
      </c>
      <c r="AQ19" s="222">
        <f t="shared" si="18"/>
        <v>75000</v>
      </c>
      <c r="AR19" s="293">
        <f>+'44 21'!AR19+'44 2A'!AR19</f>
        <v>25000</v>
      </c>
      <c r="AS19" s="46">
        <f>+'44 21'!AS19+'44 2A'!AS19</f>
        <v>0</v>
      </c>
      <c r="AT19" s="47">
        <f t="shared" si="19"/>
        <v>25000</v>
      </c>
      <c r="AU19" s="46">
        <f>+'44 21'!AU19+'44 2A'!AU19</f>
        <v>25000</v>
      </c>
      <c r="AV19" s="46">
        <f>+'44 21'!AV19+'44 2A'!AV19</f>
        <v>0</v>
      </c>
      <c r="AW19" s="47">
        <f t="shared" si="20"/>
        <v>25000</v>
      </c>
      <c r="AX19" s="46">
        <f>+'44 21'!AX19+'44 2A'!AX19</f>
        <v>25000</v>
      </c>
      <c r="AY19" s="46">
        <f>+'44 21'!AY19+'44 2A'!AY19</f>
        <v>0</v>
      </c>
      <c r="AZ19" s="50">
        <f t="shared" si="21"/>
        <v>25000</v>
      </c>
      <c r="BA19" s="190">
        <f t="shared" si="22"/>
        <v>75000</v>
      </c>
      <c r="BB19" s="200">
        <f t="shared" si="23"/>
        <v>0</v>
      </c>
      <c r="BC19" s="222">
        <f t="shared" si="24"/>
        <v>75000</v>
      </c>
      <c r="BD19" s="204">
        <f t="shared" si="25"/>
        <v>150000</v>
      </c>
      <c r="BE19" s="217">
        <f t="shared" si="26"/>
        <v>0</v>
      </c>
      <c r="BF19" s="225">
        <f t="shared" si="27"/>
        <v>150000</v>
      </c>
      <c r="BG19" s="204">
        <f t="shared" si="28"/>
        <v>300000</v>
      </c>
      <c r="BH19" s="133">
        <f t="shared" si="29"/>
        <v>103431.47</v>
      </c>
      <c r="BI19" s="225">
        <f t="shared" si="30"/>
        <v>196568.53</v>
      </c>
      <c r="BJ19" s="290"/>
    </row>
    <row r="20" spans="1:62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+'44 21'!E20+'44 2A'!E20</f>
        <v>0</v>
      </c>
      <c r="F20" s="214">
        <f>+'44 21'!F20+'44 2A'!F20</f>
        <v>0</v>
      </c>
      <c r="G20" s="47">
        <f t="shared" si="31"/>
        <v>0</v>
      </c>
      <c r="H20" s="46">
        <f>+'44 21'!H20+'44 2A'!H20</f>
        <v>0</v>
      </c>
      <c r="I20" s="46">
        <f>+'44 21'!I20+'44 2A'!I20</f>
        <v>0</v>
      </c>
      <c r="J20" s="47">
        <f t="shared" si="32"/>
        <v>0</v>
      </c>
      <c r="K20" s="46">
        <f>+'44 21'!K20+'44 2A'!K20</f>
        <v>0</v>
      </c>
      <c r="L20" s="46">
        <f>+'44 21'!L20+'44 2A'!L20</f>
        <v>0</v>
      </c>
      <c r="M20" s="48">
        <f t="shared" si="33"/>
        <v>0</v>
      </c>
      <c r="N20" s="190">
        <f t="shared" si="34"/>
        <v>0</v>
      </c>
      <c r="O20" s="129">
        <f t="shared" si="35"/>
        <v>0</v>
      </c>
      <c r="P20" s="61">
        <f t="shared" si="36"/>
        <v>0</v>
      </c>
      <c r="Q20" s="127">
        <f>+'44 21'!Q20+'44 2A'!Q20</f>
        <v>0</v>
      </c>
      <c r="R20" s="46">
        <f>+'44 21'!R20+'44 2A'!R20</f>
        <v>0</v>
      </c>
      <c r="S20" s="47">
        <f t="shared" si="37"/>
        <v>0</v>
      </c>
      <c r="T20" s="49">
        <f>+'44 21'!T20+'44 2A'!T20</f>
        <v>0</v>
      </c>
      <c r="U20" s="46">
        <f>+'44 21'!U20+'44 2A'!U20</f>
        <v>0</v>
      </c>
      <c r="V20" s="47">
        <f t="shared" si="38"/>
        <v>0</v>
      </c>
      <c r="W20" s="49">
        <f>+'44 21'!W20+'44 2A'!W20</f>
        <v>0</v>
      </c>
      <c r="X20" s="46">
        <f>+'44 21'!X20+'44 2A'!X20</f>
        <v>0</v>
      </c>
      <c r="Y20" s="48">
        <f t="shared" si="39"/>
        <v>0</v>
      </c>
      <c r="Z20" s="190">
        <f t="shared" si="40"/>
        <v>0</v>
      </c>
      <c r="AA20" s="200">
        <f t="shared" si="41"/>
        <v>0</v>
      </c>
      <c r="AB20" s="61">
        <f t="shared" si="42"/>
        <v>0</v>
      </c>
      <c r="AC20" s="204">
        <f t="shared" si="43"/>
        <v>0</v>
      </c>
      <c r="AD20" s="133">
        <f t="shared" si="44"/>
        <v>0</v>
      </c>
      <c r="AE20" s="225">
        <f t="shared" si="45"/>
        <v>0</v>
      </c>
      <c r="AF20" s="293">
        <f>+'44 21'!AF20+'44 2A'!AF20</f>
        <v>0</v>
      </c>
      <c r="AG20" s="46">
        <f>+'44 21'!AG20+'44 2A'!AG20</f>
        <v>0</v>
      </c>
      <c r="AH20" s="50">
        <f t="shared" si="13"/>
        <v>0</v>
      </c>
      <c r="AI20" s="46">
        <f>+'44 21'!AI20+'44 2A'!AI20</f>
        <v>0</v>
      </c>
      <c r="AJ20" s="46">
        <f>+'44 21'!AJ20+'44 2A'!AJ20</f>
        <v>0</v>
      </c>
      <c r="AK20" s="50">
        <f t="shared" si="14"/>
        <v>0</v>
      </c>
      <c r="AL20" s="46">
        <f>+'44 21'!AL20+'44 2A'!AL20</f>
        <v>0</v>
      </c>
      <c r="AM20" s="46">
        <f>+'44 21'!AM20+'44 2A'!AM20</f>
        <v>0</v>
      </c>
      <c r="AN20" s="48">
        <f t="shared" si="15"/>
        <v>0</v>
      </c>
      <c r="AO20" s="190">
        <f t="shared" si="16"/>
        <v>0</v>
      </c>
      <c r="AP20" s="129">
        <f t="shared" si="17"/>
        <v>0</v>
      </c>
      <c r="AQ20" s="222">
        <f t="shared" si="18"/>
        <v>0</v>
      </c>
      <c r="AR20" s="293">
        <f>+'44 21'!AR20+'44 2A'!AR20</f>
        <v>0</v>
      </c>
      <c r="AS20" s="46">
        <f>+'44 21'!AS20+'44 2A'!AS20</f>
        <v>0</v>
      </c>
      <c r="AT20" s="47">
        <f t="shared" si="19"/>
        <v>0</v>
      </c>
      <c r="AU20" s="46">
        <f>+'44 21'!AU20+'44 2A'!AU20</f>
        <v>0</v>
      </c>
      <c r="AV20" s="46">
        <f>+'44 21'!AV20+'44 2A'!AV20</f>
        <v>0</v>
      </c>
      <c r="AW20" s="47">
        <f t="shared" si="20"/>
        <v>0</v>
      </c>
      <c r="AX20" s="46">
        <f>+'44 21'!AX20+'44 2A'!AX20</f>
        <v>0</v>
      </c>
      <c r="AY20" s="46">
        <f>+'44 21'!AY20+'44 2A'!AY20</f>
        <v>0</v>
      </c>
      <c r="AZ20" s="50">
        <f t="shared" si="21"/>
        <v>0</v>
      </c>
      <c r="BA20" s="190">
        <f t="shared" si="22"/>
        <v>0</v>
      </c>
      <c r="BB20" s="200">
        <f t="shared" si="23"/>
        <v>0</v>
      </c>
      <c r="BC20" s="222">
        <f t="shared" si="24"/>
        <v>0</v>
      </c>
      <c r="BD20" s="204">
        <f t="shared" si="25"/>
        <v>0</v>
      </c>
      <c r="BE20" s="217">
        <f t="shared" si="26"/>
        <v>0</v>
      </c>
      <c r="BF20" s="225">
        <f t="shared" si="27"/>
        <v>0</v>
      </c>
      <c r="BG20" s="204">
        <f t="shared" si="28"/>
        <v>0</v>
      </c>
      <c r="BH20" s="133">
        <f t="shared" si="29"/>
        <v>0</v>
      </c>
      <c r="BI20" s="225">
        <f t="shared" si="30"/>
        <v>0</v>
      </c>
      <c r="BJ20" s="290"/>
    </row>
    <row r="21" spans="1:62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55">
        <f>+'44 21'!E21+'44 2A'!E21</f>
        <v>0</v>
      </c>
      <c r="F21" s="229">
        <f>+'44 21'!F21+'44 2A'!F21</f>
        <v>0</v>
      </c>
      <c r="G21" s="57">
        <f t="shared" si="31"/>
        <v>0</v>
      </c>
      <c r="H21" s="55">
        <f>+'44 21'!H21+'44 2A'!H21</f>
        <v>0</v>
      </c>
      <c r="I21" s="55">
        <f>+'44 21'!I21+'44 2A'!I21</f>
        <v>0</v>
      </c>
      <c r="J21" s="57">
        <f t="shared" si="32"/>
        <v>0</v>
      </c>
      <c r="K21" s="55">
        <f>+'44 21'!K21+'44 2A'!K21</f>
        <v>0</v>
      </c>
      <c r="L21" s="55">
        <f>+'44 21'!L21+'44 2A'!L21</f>
        <v>0</v>
      </c>
      <c r="M21" s="56">
        <f t="shared" si="33"/>
        <v>0</v>
      </c>
      <c r="N21" s="190">
        <f t="shared" si="34"/>
        <v>0</v>
      </c>
      <c r="O21" s="129">
        <f t="shared" si="35"/>
        <v>0</v>
      </c>
      <c r="P21" s="61">
        <f t="shared" si="36"/>
        <v>0</v>
      </c>
      <c r="Q21" s="301">
        <f>+'44 21'!Q21+'44 2A'!Q21</f>
        <v>0</v>
      </c>
      <c r="R21" s="46">
        <f>+'44 21'!R21+'44 2A'!R21</f>
        <v>0</v>
      </c>
      <c r="S21" s="57">
        <f t="shared" si="37"/>
        <v>0</v>
      </c>
      <c r="T21" s="58">
        <f>+'44 21'!T21+'44 2A'!T21</f>
        <v>0</v>
      </c>
      <c r="U21" s="55">
        <f>+'44 21'!U21+'44 2A'!U21</f>
        <v>0</v>
      </c>
      <c r="V21" s="57">
        <f t="shared" si="38"/>
        <v>0</v>
      </c>
      <c r="W21" s="58">
        <f>+'44 21'!W21+'44 2A'!W21</f>
        <v>0</v>
      </c>
      <c r="X21" s="55">
        <f>+'44 21'!X21+'44 2A'!X21</f>
        <v>0</v>
      </c>
      <c r="Y21" s="56">
        <f t="shared" si="39"/>
        <v>0</v>
      </c>
      <c r="Z21" s="190">
        <f t="shared" si="40"/>
        <v>0</v>
      </c>
      <c r="AA21" s="200">
        <f t="shared" si="41"/>
        <v>0</v>
      </c>
      <c r="AB21" s="61">
        <f t="shared" si="42"/>
        <v>0</v>
      </c>
      <c r="AC21" s="207">
        <f t="shared" si="43"/>
        <v>0</v>
      </c>
      <c r="AD21" s="135">
        <f t="shared" si="44"/>
        <v>0</v>
      </c>
      <c r="AE21" s="285">
        <f t="shared" si="45"/>
        <v>0</v>
      </c>
      <c r="AF21" s="295">
        <f>+'44 21'!AF21+'44 2A'!AF21</f>
        <v>0</v>
      </c>
      <c r="AG21" s="55">
        <f>+'44 21'!AG21+'44 2A'!AG21</f>
        <v>0</v>
      </c>
      <c r="AH21" s="50">
        <f t="shared" si="13"/>
        <v>0</v>
      </c>
      <c r="AI21" s="55">
        <f>+'44 21'!AI21+'44 2A'!AI21</f>
        <v>0</v>
      </c>
      <c r="AJ21" s="55">
        <f>+'44 21'!AJ21+'44 2A'!AJ21</f>
        <v>0</v>
      </c>
      <c r="AK21" s="50">
        <f t="shared" si="14"/>
        <v>0</v>
      </c>
      <c r="AL21" s="55">
        <f>+'44 21'!AL21+'44 2A'!AL21</f>
        <v>0</v>
      </c>
      <c r="AM21" s="55">
        <f>+'44 21'!AM21+'44 2A'!AM21</f>
        <v>0</v>
      </c>
      <c r="AN21" s="48">
        <f t="shared" si="15"/>
        <v>0</v>
      </c>
      <c r="AO21" s="190">
        <f t="shared" si="16"/>
        <v>0</v>
      </c>
      <c r="AP21" s="129">
        <f t="shared" si="17"/>
        <v>0</v>
      </c>
      <c r="AQ21" s="222">
        <f t="shared" si="18"/>
        <v>0</v>
      </c>
      <c r="AR21" s="295">
        <f>+'44 21'!AR21+'44 2A'!AR21</f>
        <v>0</v>
      </c>
      <c r="AS21" s="55">
        <f>+'44 21'!AS21+'44 2A'!AS21</f>
        <v>0</v>
      </c>
      <c r="AT21" s="47">
        <f t="shared" si="19"/>
        <v>0</v>
      </c>
      <c r="AU21" s="55">
        <f>+'44 21'!AU21+'44 2A'!AU21</f>
        <v>0</v>
      </c>
      <c r="AV21" s="55">
        <f>+'44 21'!AV21+'44 2A'!AV21</f>
        <v>0</v>
      </c>
      <c r="AW21" s="47">
        <f t="shared" si="20"/>
        <v>0</v>
      </c>
      <c r="AX21" s="55">
        <f>+'44 21'!AX21+'44 2A'!AX21</f>
        <v>0</v>
      </c>
      <c r="AY21" s="55">
        <f>+'44 21'!AY21+'44 2A'!AY21</f>
        <v>0</v>
      </c>
      <c r="AZ21" s="50">
        <f t="shared" si="21"/>
        <v>0</v>
      </c>
      <c r="BA21" s="190">
        <f t="shared" si="22"/>
        <v>0</v>
      </c>
      <c r="BB21" s="200">
        <f t="shared" si="23"/>
        <v>0</v>
      </c>
      <c r="BC21" s="222">
        <f t="shared" si="24"/>
        <v>0</v>
      </c>
      <c r="BD21" s="207">
        <f t="shared" si="25"/>
        <v>0</v>
      </c>
      <c r="BE21" s="219">
        <f t="shared" si="26"/>
        <v>0</v>
      </c>
      <c r="BF21" s="225">
        <f t="shared" si="27"/>
        <v>0</v>
      </c>
      <c r="BG21" s="207">
        <f t="shared" si="28"/>
        <v>0</v>
      </c>
      <c r="BH21" s="133">
        <f t="shared" si="29"/>
        <v>0</v>
      </c>
      <c r="BI21" s="225">
        <f t="shared" si="30"/>
        <v>0</v>
      </c>
      <c r="BJ21" s="290"/>
    </row>
    <row r="22" spans="1:62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+'44 21'!E22+'44 2A'!E22</f>
        <v>0</v>
      </c>
      <c r="F22" s="214">
        <f>+'44 21'!F22+'44 2A'!F22</f>
        <v>0</v>
      </c>
      <c r="G22" s="47">
        <f t="shared" si="31"/>
        <v>0</v>
      </c>
      <c r="H22" s="46">
        <f>+'44 21'!H22+'44 2A'!H22</f>
        <v>0</v>
      </c>
      <c r="I22" s="46">
        <f>+'44 21'!I22+'44 2A'!I22</f>
        <v>0</v>
      </c>
      <c r="J22" s="47">
        <f t="shared" si="32"/>
        <v>0</v>
      </c>
      <c r="K22" s="46">
        <f>+'44 21'!K22+'44 2A'!K22</f>
        <v>0</v>
      </c>
      <c r="L22" s="46">
        <f>+'44 21'!L22+'44 2A'!L22</f>
        <v>0</v>
      </c>
      <c r="M22" s="48">
        <f t="shared" si="33"/>
        <v>0</v>
      </c>
      <c r="N22" s="190">
        <f t="shared" si="34"/>
        <v>0</v>
      </c>
      <c r="O22" s="129">
        <f t="shared" si="35"/>
        <v>0</v>
      </c>
      <c r="P22" s="61">
        <f t="shared" si="36"/>
        <v>0</v>
      </c>
      <c r="Q22" s="127">
        <f>+'44 21'!Q22+'44 2A'!Q22</f>
        <v>0</v>
      </c>
      <c r="R22" s="46">
        <f>+'44 21'!R22+'44 2A'!R22</f>
        <v>0</v>
      </c>
      <c r="S22" s="47">
        <f t="shared" si="37"/>
        <v>0</v>
      </c>
      <c r="T22" s="49">
        <f>+'44 21'!T22+'44 2A'!T22</f>
        <v>0</v>
      </c>
      <c r="U22" s="46">
        <f>+'44 21'!U22+'44 2A'!U22</f>
        <v>0</v>
      </c>
      <c r="V22" s="47">
        <f t="shared" si="38"/>
        <v>0</v>
      </c>
      <c r="W22" s="49">
        <f>+'44 21'!W22+'44 2A'!W22</f>
        <v>0</v>
      </c>
      <c r="X22" s="46">
        <f>+'44 21'!X22+'44 2A'!X22</f>
        <v>0</v>
      </c>
      <c r="Y22" s="48">
        <f t="shared" si="39"/>
        <v>0</v>
      </c>
      <c r="Z22" s="190">
        <f t="shared" si="40"/>
        <v>0</v>
      </c>
      <c r="AA22" s="200">
        <f t="shared" si="41"/>
        <v>0</v>
      </c>
      <c r="AB22" s="61">
        <f t="shared" si="42"/>
        <v>0</v>
      </c>
      <c r="AC22" s="204">
        <f t="shared" si="43"/>
        <v>0</v>
      </c>
      <c r="AD22" s="133">
        <f t="shared" si="44"/>
        <v>0</v>
      </c>
      <c r="AE22" s="225">
        <f t="shared" si="45"/>
        <v>0</v>
      </c>
      <c r="AF22" s="293">
        <f>+'44 21'!AF22+'44 2A'!AF22</f>
        <v>0</v>
      </c>
      <c r="AG22" s="46">
        <f>+'44 21'!AG22+'44 2A'!AG22</f>
        <v>0</v>
      </c>
      <c r="AH22" s="50">
        <f t="shared" si="13"/>
        <v>0</v>
      </c>
      <c r="AI22" s="46">
        <f>+'44 21'!AI22+'44 2A'!AI22</f>
        <v>0</v>
      </c>
      <c r="AJ22" s="46">
        <f>+'44 21'!AJ22+'44 2A'!AJ22</f>
        <v>0</v>
      </c>
      <c r="AK22" s="50">
        <f t="shared" si="14"/>
        <v>0</v>
      </c>
      <c r="AL22" s="46">
        <f>+'44 21'!AL22+'44 2A'!AL22</f>
        <v>0</v>
      </c>
      <c r="AM22" s="46">
        <f>+'44 21'!AM22+'44 2A'!AM22</f>
        <v>0</v>
      </c>
      <c r="AN22" s="48">
        <f t="shared" si="15"/>
        <v>0</v>
      </c>
      <c r="AO22" s="190">
        <f t="shared" si="16"/>
        <v>0</v>
      </c>
      <c r="AP22" s="129">
        <f t="shared" si="17"/>
        <v>0</v>
      </c>
      <c r="AQ22" s="222">
        <f t="shared" si="18"/>
        <v>0</v>
      </c>
      <c r="AR22" s="293">
        <f>+'44 21'!AR22+'44 2A'!AR22</f>
        <v>0</v>
      </c>
      <c r="AS22" s="46">
        <f>+'44 21'!AS22+'44 2A'!AS22</f>
        <v>0</v>
      </c>
      <c r="AT22" s="47">
        <f t="shared" si="19"/>
        <v>0</v>
      </c>
      <c r="AU22" s="46">
        <f>+'44 21'!AU22+'44 2A'!AU22</f>
        <v>0</v>
      </c>
      <c r="AV22" s="46">
        <f>+'44 21'!AV22+'44 2A'!AV22</f>
        <v>0</v>
      </c>
      <c r="AW22" s="47">
        <f t="shared" si="20"/>
        <v>0</v>
      </c>
      <c r="AX22" s="46">
        <f>+'44 21'!AX22+'44 2A'!AX22</f>
        <v>0</v>
      </c>
      <c r="AY22" s="46">
        <f>+'44 21'!AY22+'44 2A'!AY22</f>
        <v>0</v>
      </c>
      <c r="AZ22" s="50">
        <f t="shared" si="21"/>
        <v>0</v>
      </c>
      <c r="BA22" s="190">
        <f t="shared" si="22"/>
        <v>0</v>
      </c>
      <c r="BB22" s="200">
        <f t="shared" si="23"/>
        <v>0</v>
      </c>
      <c r="BC22" s="222">
        <f t="shared" si="24"/>
        <v>0</v>
      </c>
      <c r="BD22" s="204">
        <f t="shared" si="25"/>
        <v>0</v>
      </c>
      <c r="BE22" s="217">
        <f t="shared" si="26"/>
        <v>0</v>
      </c>
      <c r="BF22" s="225">
        <f t="shared" si="27"/>
        <v>0</v>
      </c>
      <c r="BG22" s="204">
        <f t="shared" si="28"/>
        <v>0</v>
      </c>
      <c r="BH22" s="133">
        <f t="shared" si="29"/>
        <v>0</v>
      </c>
      <c r="BI22" s="225">
        <f t="shared" si="30"/>
        <v>0</v>
      </c>
      <c r="BJ22" s="290"/>
    </row>
    <row r="23" spans="1:62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+'44 21'!E23+'44 2A'!E23</f>
        <v>0</v>
      </c>
      <c r="F23" s="214">
        <f>+'44 21'!F23+'44 2A'!F23</f>
        <v>0</v>
      </c>
      <c r="G23" s="47">
        <f>+E23-F23</f>
        <v>0</v>
      </c>
      <c r="H23" s="46">
        <f>+'44 21'!H23+'44 2A'!H23</f>
        <v>0</v>
      </c>
      <c r="I23" s="46">
        <f>+'44 21'!I23+'44 2A'!I23</f>
        <v>0</v>
      </c>
      <c r="J23" s="47">
        <f t="shared" si="32"/>
        <v>0</v>
      </c>
      <c r="K23" s="46">
        <f>+'44 21'!K23+'44 2A'!K23</f>
        <v>0</v>
      </c>
      <c r="L23" s="46">
        <f>+'44 21'!L23+'44 2A'!L23</f>
        <v>0</v>
      </c>
      <c r="M23" s="48">
        <f t="shared" si="33"/>
        <v>0</v>
      </c>
      <c r="N23" s="190">
        <f t="shared" si="34"/>
        <v>0</v>
      </c>
      <c r="O23" s="129">
        <f t="shared" si="35"/>
        <v>0</v>
      </c>
      <c r="P23" s="61">
        <f t="shared" si="36"/>
        <v>0</v>
      </c>
      <c r="Q23" s="127">
        <f>+'44 21'!Q23+'44 2A'!Q23</f>
        <v>0</v>
      </c>
      <c r="R23" s="46">
        <f>+'44 21'!R23+'44 2A'!R23</f>
        <v>0</v>
      </c>
      <c r="S23" s="47">
        <f t="shared" si="37"/>
        <v>0</v>
      </c>
      <c r="T23" s="49">
        <f>+'44 21'!T23+'44 2A'!T23</f>
        <v>0</v>
      </c>
      <c r="U23" s="46">
        <f>+'44 21'!U23+'44 2A'!U23</f>
        <v>0</v>
      </c>
      <c r="V23" s="47">
        <f t="shared" si="38"/>
        <v>0</v>
      </c>
      <c r="W23" s="49">
        <f>+'44 21'!W23+'44 2A'!W23</f>
        <v>0</v>
      </c>
      <c r="X23" s="46">
        <f>+'44 21'!X23+'44 2A'!X23</f>
        <v>0</v>
      </c>
      <c r="Y23" s="48">
        <f t="shared" si="39"/>
        <v>0</v>
      </c>
      <c r="Z23" s="190">
        <f t="shared" si="40"/>
        <v>0</v>
      </c>
      <c r="AA23" s="200">
        <f t="shared" si="41"/>
        <v>0</v>
      </c>
      <c r="AB23" s="61">
        <f t="shared" si="42"/>
        <v>0</v>
      </c>
      <c r="AC23" s="204">
        <f t="shared" si="43"/>
        <v>0</v>
      </c>
      <c r="AD23" s="133">
        <f t="shared" si="44"/>
        <v>0</v>
      </c>
      <c r="AE23" s="225">
        <f t="shared" si="45"/>
        <v>0</v>
      </c>
      <c r="AF23" s="293">
        <f>+'44 21'!AF23+'44 2A'!AF23</f>
        <v>0</v>
      </c>
      <c r="AG23" s="46">
        <f>+'44 21'!AG23+'44 2A'!AG23</f>
        <v>0</v>
      </c>
      <c r="AH23" s="50">
        <f t="shared" si="13"/>
        <v>0</v>
      </c>
      <c r="AI23" s="46">
        <f>+'44 21'!AI23+'44 2A'!AI23</f>
        <v>0</v>
      </c>
      <c r="AJ23" s="46">
        <f>+'44 21'!AJ23+'44 2A'!AJ23</f>
        <v>0</v>
      </c>
      <c r="AK23" s="50">
        <f t="shared" si="14"/>
        <v>0</v>
      </c>
      <c r="AL23" s="46">
        <f>+'44 21'!AL23+'44 2A'!AL23</f>
        <v>0</v>
      </c>
      <c r="AM23" s="46">
        <f>+'44 21'!AM23+'44 2A'!AM23</f>
        <v>0</v>
      </c>
      <c r="AN23" s="48">
        <f t="shared" si="15"/>
        <v>0</v>
      </c>
      <c r="AO23" s="190">
        <f t="shared" si="16"/>
        <v>0</v>
      </c>
      <c r="AP23" s="129">
        <f t="shared" si="17"/>
        <v>0</v>
      </c>
      <c r="AQ23" s="222">
        <f t="shared" si="18"/>
        <v>0</v>
      </c>
      <c r="AR23" s="293">
        <f>+'44 21'!AR23+'44 2A'!AR23</f>
        <v>0</v>
      </c>
      <c r="AS23" s="46">
        <f>+'44 21'!AS23+'44 2A'!AS23</f>
        <v>0</v>
      </c>
      <c r="AT23" s="47">
        <f t="shared" si="19"/>
        <v>0</v>
      </c>
      <c r="AU23" s="46">
        <f>+'44 21'!AU23+'44 2A'!AU23</f>
        <v>0</v>
      </c>
      <c r="AV23" s="46">
        <f>+'44 21'!AV23+'44 2A'!AV23</f>
        <v>0</v>
      </c>
      <c r="AW23" s="47">
        <f t="shared" si="20"/>
        <v>0</v>
      </c>
      <c r="AX23" s="46">
        <f>+'44 21'!AX23+'44 2A'!AX23</f>
        <v>0</v>
      </c>
      <c r="AY23" s="46">
        <f>+'44 21'!AY23+'44 2A'!AY23</f>
        <v>0</v>
      </c>
      <c r="AZ23" s="50">
        <f t="shared" si="21"/>
        <v>0</v>
      </c>
      <c r="BA23" s="190">
        <f t="shared" si="22"/>
        <v>0</v>
      </c>
      <c r="BB23" s="200">
        <f t="shared" si="23"/>
        <v>0</v>
      </c>
      <c r="BC23" s="222">
        <f t="shared" si="24"/>
        <v>0</v>
      </c>
      <c r="BD23" s="204">
        <f t="shared" si="25"/>
        <v>0</v>
      </c>
      <c r="BE23" s="217">
        <f t="shared" si="26"/>
        <v>0</v>
      </c>
      <c r="BF23" s="225">
        <f t="shared" si="27"/>
        <v>0</v>
      </c>
      <c r="BG23" s="204">
        <f t="shared" si="28"/>
        <v>0</v>
      </c>
      <c r="BH23" s="133">
        <f t="shared" si="29"/>
        <v>0</v>
      </c>
      <c r="BI23" s="225">
        <f t="shared" si="30"/>
        <v>0</v>
      </c>
      <c r="BJ23" s="290"/>
    </row>
    <row r="24" spans="1:62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+'44 21'!E24+'44 2A'!E24</f>
        <v>0</v>
      </c>
      <c r="F24" s="214">
        <f>+'44 21'!F24+'44 2A'!F24</f>
        <v>0</v>
      </c>
      <c r="G24" s="47">
        <f t="shared" ref="G24:G49" si="47">+E24-F24</f>
        <v>0</v>
      </c>
      <c r="H24" s="46">
        <f>+'44 21'!H24+'44 2A'!H24</f>
        <v>0</v>
      </c>
      <c r="I24" s="46">
        <f>+'44 21'!I24+'44 2A'!I24</f>
        <v>0</v>
      </c>
      <c r="J24" s="47">
        <f t="shared" si="32"/>
        <v>0</v>
      </c>
      <c r="K24" s="46">
        <f>+'44 21'!K24+'44 2A'!K24</f>
        <v>0</v>
      </c>
      <c r="L24" s="46">
        <f>+'44 21'!L24+'44 2A'!L24</f>
        <v>0</v>
      </c>
      <c r="M24" s="48">
        <f t="shared" si="33"/>
        <v>0</v>
      </c>
      <c r="N24" s="190">
        <f t="shared" si="34"/>
        <v>0</v>
      </c>
      <c r="O24" s="129">
        <f t="shared" si="35"/>
        <v>0</v>
      </c>
      <c r="P24" s="61">
        <f t="shared" si="36"/>
        <v>0</v>
      </c>
      <c r="Q24" s="127">
        <f>+'44 21'!Q24+'44 2A'!Q24</f>
        <v>0</v>
      </c>
      <c r="R24" s="46">
        <f>+'44 21'!R24+'44 2A'!R24</f>
        <v>0</v>
      </c>
      <c r="S24" s="47">
        <f t="shared" si="37"/>
        <v>0</v>
      </c>
      <c r="T24" s="49">
        <f>+'44 21'!T24+'44 2A'!T24</f>
        <v>0</v>
      </c>
      <c r="U24" s="46">
        <f>+'44 21'!U24+'44 2A'!U24</f>
        <v>0</v>
      </c>
      <c r="V24" s="47">
        <f t="shared" si="38"/>
        <v>0</v>
      </c>
      <c r="W24" s="49">
        <f>+'44 21'!W24+'44 2A'!W24</f>
        <v>0</v>
      </c>
      <c r="X24" s="46">
        <f>+'44 21'!X24+'44 2A'!X24</f>
        <v>0</v>
      </c>
      <c r="Y24" s="48">
        <f t="shared" si="39"/>
        <v>0</v>
      </c>
      <c r="Z24" s="190">
        <f t="shared" si="40"/>
        <v>0</v>
      </c>
      <c r="AA24" s="200">
        <f t="shared" si="41"/>
        <v>0</v>
      </c>
      <c r="AB24" s="61">
        <f t="shared" si="42"/>
        <v>0</v>
      </c>
      <c r="AC24" s="204">
        <f t="shared" si="43"/>
        <v>0</v>
      </c>
      <c r="AD24" s="133">
        <f t="shared" si="44"/>
        <v>0</v>
      </c>
      <c r="AE24" s="225">
        <f t="shared" si="45"/>
        <v>0</v>
      </c>
      <c r="AF24" s="293">
        <f>+'44 21'!AF24+'44 2A'!AF24</f>
        <v>0</v>
      </c>
      <c r="AG24" s="46">
        <f>+'44 21'!AG24+'44 2A'!AG24</f>
        <v>0</v>
      </c>
      <c r="AH24" s="50">
        <f t="shared" si="13"/>
        <v>0</v>
      </c>
      <c r="AI24" s="46">
        <f>+'44 21'!AI24+'44 2A'!AI24</f>
        <v>0</v>
      </c>
      <c r="AJ24" s="46">
        <f>+'44 21'!AJ24+'44 2A'!AJ24</f>
        <v>0</v>
      </c>
      <c r="AK24" s="50">
        <f t="shared" si="14"/>
        <v>0</v>
      </c>
      <c r="AL24" s="46">
        <f>+'44 21'!AL24+'44 2A'!AL24</f>
        <v>0</v>
      </c>
      <c r="AM24" s="46">
        <f>+'44 21'!AM24+'44 2A'!AM24</f>
        <v>0</v>
      </c>
      <c r="AN24" s="48">
        <f t="shared" si="15"/>
        <v>0</v>
      </c>
      <c r="AO24" s="190">
        <f t="shared" si="16"/>
        <v>0</v>
      </c>
      <c r="AP24" s="129">
        <f t="shared" si="17"/>
        <v>0</v>
      </c>
      <c r="AQ24" s="222">
        <f t="shared" si="18"/>
        <v>0</v>
      </c>
      <c r="AR24" s="293">
        <f>+'44 21'!AR24+'44 2A'!AR24</f>
        <v>0</v>
      </c>
      <c r="AS24" s="46">
        <f>+'44 21'!AS24+'44 2A'!AS24</f>
        <v>0</v>
      </c>
      <c r="AT24" s="47">
        <f t="shared" si="19"/>
        <v>0</v>
      </c>
      <c r="AU24" s="46">
        <f>+'44 21'!AU24+'44 2A'!AU24</f>
        <v>0</v>
      </c>
      <c r="AV24" s="46">
        <f>+'44 21'!AV24+'44 2A'!AV24</f>
        <v>0</v>
      </c>
      <c r="AW24" s="47">
        <f t="shared" si="20"/>
        <v>0</v>
      </c>
      <c r="AX24" s="46">
        <f>+'44 21'!AX24+'44 2A'!AX24</f>
        <v>0</v>
      </c>
      <c r="AY24" s="46">
        <f>+'44 21'!AY24+'44 2A'!AY24</f>
        <v>0</v>
      </c>
      <c r="AZ24" s="50">
        <f t="shared" si="21"/>
        <v>0</v>
      </c>
      <c r="BA24" s="190">
        <f t="shared" si="22"/>
        <v>0</v>
      </c>
      <c r="BB24" s="200">
        <f t="shared" si="23"/>
        <v>0</v>
      </c>
      <c r="BC24" s="222">
        <f t="shared" si="24"/>
        <v>0</v>
      </c>
      <c r="BD24" s="204">
        <f t="shared" si="25"/>
        <v>0</v>
      </c>
      <c r="BE24" s="217">
        <f t="shared" si="26"/>
        <v>0</v>
      </c>
      <c r="BF24" s="225">
        <f t="shared" si="27"/>
        <v>0</v>
      </c>
      <c r="BG24" s="204">
        <f t="shared" si="28"/>
        <v>0</v>
      </c>
      <c r="BH24" s="133">
        <f t="shared" si="29"/>
        <v>0</v>
      </c>
      <c r="BI24" s="225">
        <f t="shared" si="30"/>
        <v>0</v>
      </c>
      <c r="BJ24" s="290"/>
    </row>
    <row r="25" spans="1:62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+'44 21'!E25+'44 2A'!E25</f>
        <v>0</v>
      </c>
      <c r="F25" s="214">
        <f>+'44 21'!F25+'44 2A'!F25</f>
        <v>0</v>
      </c>
      <c r="G25" s="47">
        <f t="shared" si="47"/>
        <v>0</v>
      </c>
      <c r="H25" s="46">
        <f>+'44 21'!H25+'44 2A'!H25</f>
        <v>0</v>
      </c>
      <c r="I25" s="46">
        <f>+'44 21'!I25+'44 2A'!I25</f>
        <v>0</v>
      </c>
      <c r="J25" s="47">
        <f t="shared" si="32"/>
        <v>0</v>
      </c>
      <c r="K25" s="46">
        <f>+'44 21'!K25+'44 2A'!K25</f>
        <v>0</v>
      </c>
      <c r="L25" s="46">
        <f>+'44 21'!L25+'44 2A'!L25</f>
        <v>0</v>
      </c>
      <c r="M25" s="48">
        <f t="shared" si="33"/>
        <v>0</v>
      </c>
      <c r="N25" s="190">
        <f t="shared" si="34"/>
        <v>0</v>
      </c>
      <c r="O25" s="129">
        <f t="shared" si="35"/>
        <v>0</v>
      </c>
      <c r="P25" s="61">
        <f t="shared" si="36"/>
        <v>0</v>
      </c>
      <c r="Q25" s="127">
        <f>+'44 21'!Q25+'44 2A'!Q25</f>
        <v>0</v>
      </c>
      <c r="R25" s="46">
        <f>+'44 21'!R25+'44 2A'!R25</f>
        <v>0</v>
      </c>
      <c r="S25" s="47">
        <f t="shared" si="37"/>
        <v>0</v>
      </c>
      <c r="T25" s="49">
        <f>+'44 21'!T25+'44 2A'!T25</f>
        <v>0</v>
      </c>
      <c r="U25" s="46">
        <f>+'44 21'!U25+'44 2A'!U25</f>
        <v>0</v>
      </c>
      <c r="V25" s="47">
        <f t="shared" si="38"/>
        <v>0</v>
      </c>
      <c r="W25" s="49">
        <f>+'44 21'!W25+'44 2A'!W25</f>
        <v>0</v>
      </c>
      <c r="X25" s="46">
        <f>+'44 21'!X25+'44 2A'!X25</f>
        <v>0</v>
      </c>
      <c r="Y25" s="48">
        <f t="shared" si="39"/>
        <v>0</v>
      </c>
      <c r="Z25" s="190">
        <f t="shared" si="40"/>
        <v>0</v>
      </c>
      <c r="AA25" s="200">
        <f t="shared" si="41"/>
        <v>0</v>
      </c>
      <c r="AB25" s="61">
        <f t="shared" si="42"/>
        <v>0</v>
      </c>
      <c r="AC25" s="204">
        <f t="shared" si="43"/>
        <v>0</v>
      </c>
      <c r="AD25" s="133">
        <f t="shared" si="44"/>
        <v>0</v>
      </c>
      <c r="AE25" s="225">
        <f t="shared" si="45"/>
        <v>0</v>
      </c>
      <c r="AF25" s="293">
        <f>+'44 21'!AF25+'44 2A'!AF25</f>
        <v>0</v>
      </c>
      <c r="AG25" s="46">
        <f>+'44 21'!AG25+'44 2A'!AG25</f>
        <v>0</v>
      </c>
      <c r="AH25" s="50">
        <f t="shared" si="13"/>
        <v>0</v>
      </c>
      <c r="AI25" s="46">
        <f>+'44 21'!AI25+'44 2A'!AI25</f>
        <v>0</v>
      </c>
      <c r="AJ25" s="46">
        <f>+'44 21'!AJ25+'44 2A'!AJ25</f>
        <v>0</v>
      </c>
      <c r="AK25" s="50">
        <f t="shared" si="14"/>
        <v>0</v>
      </c>
      <c r="AL25" s="46">
        <f>+'44 21'!AL25+'44 2A'!AL25</f>
        <v>0</v>
      </c>
      <c r="AM25" s="46">
        <f>+'44 21'!AM25+'44 2A'!AM25</f>
        <v>0</v>
      </c>
      <c r="AN25" s="48">
        <f t="shared" si="15"/>
        <v>0</v>
      </c>
      <c r="AO25" s="190">
        <f t="shared" si="16"/>
        <v>0</v>
      </c>
      <c r="AP25" s="129">
        <f t="shared" si="17"/>
        <v>0</v>
      </c>
      <c r="AQ25" s="222">
        <f t="shared" si="18"/>
        <v>0</v>
      </c>
      <c r="AR25" s="293">
        <f>+'44 21'!AR25+'44 2A'!AR25</f>
        <v>0</v>
      </c>
      <c r="AS25" s="46">
        <f>+'44 21'!AS25+'44 2A'!AS25</f>
        <v>0</v>
      </c>
      <c r="AT25" s="47">
        <f t="shared" si="19"/>
        <v>0</v>
      </c>
      <c r="AU25" s="46">
        <f>+'44 21'!AU25+'44 2A'!AU25</f>
        <v>0</v>
      </c>
      <c r="AV25" s="46">
        <f>+'44 21'!AV25+'44 2A'!AV25</f>
        <v>0</v>
      </c>
      <c r="AW25" s="47">
        <f t="shared" si="20"/>
        <v>0</v>
      </c>
      <c r="AX25" s="46">
        <f>+'44 21'!AX25+'44 2A'!AX25</f>
        <v>0</v>
      </c>
      <c r="AY25" s="46">
        <f>+'44 21'!AY25+'44 2A'!AY25</f>
        <v>0</v>
      </c>
      <c r="AZ25" s="50">
        <f t="shared" si="21"/>
        <v>0</v>
      </c>
      <c r="BA25" s="190">
        <f t="shared" si="22"/>
        <v>0</v>
      </c>
      <c r="BB25" s="200">
        <f t="shared" si="23"/>
        <v>0</v>
      </c>
      <c r="BC25" s="222">
        <f t="shared" si="24"/>
        <v>0</v>
      </c>
      <c r="BD25" s="204">
        <f t="shared" si="25"/>
        <v>0</v>
      </c>
      <c r="BE25" s="217">
        <f t="shared" si="26"/>
        <v>0</v>
      </c>
      <c r="BF25" s="225">
        <f t="shared" si="27"/>
        <v>0</v>
      </c>
      <c r="BG25" s="204">
        <f t="shared" si="28"/>
        <v>0</v>
      </c>
      <c r="BH25" s="133">
        <f t="shared" si="29"/>
        <v>0</v>
      </c>
      <c r="BI25" s="225">
        <f t="shared" si="30"/>
        <v>0</v>
      </c>
      <c r="BJ25" s="290"/>
    </row>
    <row r="26" spans="1:62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+'44 21'!E26+'44 2A'!E26</f>
        <v>0</v>
      </c>
      <c r="F26" s="214">
        <f>+'44 21'!F26+'44 2A'!F26</f>
        <v>0</v>
      </c>
      <c r="G26" s="47">
        <f t="shared" si="47"/>
        <v>0</v>
      </c>
      <c r="H26" s="46">
        <f>+'44 21'!H26+'44 2A'!H26</f>
        <v>0</v>
      </c>
      <c r="I26" s="46">
        <f>+'44 21'!I26+'44 2A'!I26</f>
        <v>0</v>
      </c>
      <c r="J26" s="47">
        <f t="shared" si="32"/>
        <v>0</v>
      </c>
      <c r="K26" s="46">
        <f>+'44 21'!K26+'44 2A'!K26</f>
        <v>0</v>
      </c>
      <c r="L26" s="46">
        <f>+'44 21'!L26+'44 2A'!L26</f>
        <v>0</v>
      </c>
      <c r="M26" s="48">
        <f t="shared" si="33"/>
        <v>0</v>
      </c>
      <c r="N26" s="190">
        <f t="shared" si="34"/>
        <v>0</v>
      </c>
      <c r="O26" s="129">
        <f t="shared" si="35"/>
        <v>0</v>
      </c>
      <c r="P26" s="61">
        <f t="shared" si="36"/>
        <v>0</v>
      </c>
      <c r="Q26" s="127">
        <f>+'44 21'!Q26+'44 2A'!Q26</f>
        <v>0</v>
      </c>
      <c r="R26" s="46">
        <f>+'44 21'!R26+'44 2A'!R26</f>
        <v>0</v>
      </c>
      <c r="S26" s="47">
        <f t="shared" si="37"/>
        <v>0</v>
      </c>
      <c r="T26" s="49">
        <f>+'44 21'!T26+'44 2A'!T26</f>
        <v>0</v>
      </c>
      <c r="U26" s="46">
        <f>+'44 21'!U26+'44 2A'!U26</f>
        <v>0</v>
      </c>
      <c r="V26" s="47">
        <f t="shared" si="38"/>
        <v>0</v>
      </c>
      <c r="W26" s="49">
        <f>+'44 21'!W26+'44 2A'!W26</f>
        <v>0</v>
      </c>
      <c r="X26" s="46">
        <f>+'44 21'!X26+'44 2A'!X26</f>
        <v>0</v>
      </c>
      <c r="Y26" s="48">
        <f t="shared" si="39"/>
        <v>0</v>
      </c>
      <c r="Z26" s="190">
        <f t="shared" si="40"/>
        <v>0</v>
      </c>
      <c r="AA26" s="200">
        <f t="shared" si="41"/>
        <v>0</v>
      </c>
      <c r="AB26" s="61">
        <f t="shared" si="42"/>
        <v>0</v>
      </c>
      <c r="AC26" s="204">
        <f t="shared" si="43"/>
        <v>0</v>
      </c>
      <c r="AD26" s="133">
        <f t="shared" si="44"/>
        <v>0</v>
      </c>
      <c r="AE26" s="225">
        <f t="shared" si="45"/>
        <v>0</v>
      </c>
      <c r="AF26" s="293">
        <f>+'44 21'!AF26+'44 2A'!AF26</f>
        <v>0</v>
      </c>
      <c r="AG26" s="46">
        <f>+'44 21'!AG26+'44 2A'!AG26</f>
        <v>0</v>
      </c>
      <c r="AH26" s="50">
        <f t="shared" si="13"/>
        <v>0</v>
      </c>
      <c r="AI26" s="46">
        <f>+'44 21'!AI26+'44 2A'!AI26</f>
        <v>0</v>
      </c>
      <c r="AJ26" s="46">
        <f>+'44 21'!AJ26+'44 2A'!AJ26</f>
        <v>0</v>
      </c>
      <c r="AK26" s="50">
        <f t="shared" si="14"/>
        <v>0</v>
      </c>
      <c r="AL26" s="46">
        <f>+'44 21'!AL26+'44 2A'!AL26</f>
        <v>0</v>
      </c>
      <c r="AM26" s="46">
        <f>+'44 21'!AM26+'44 2A'!AM26</f>
        <v>0</v>
      </c>
      <c r="AN26" s="48">
        <f t="shared" si="15"/>
        <v>0</v>
      </c>
      <c r="AO26" s="190">
        <f t="shared" si="16"/>
        <v>0</v>
      </c>
      <c r="AP26" s="129">
        <f t="shared" si="17"/>
        <v>0</v>
      </c>
      <c r="AQ26" s="222">
        <f t="shared" si="18"/>
        <v>0</v>
      </c>
      <c r="AR26" s="293">
        <f>+'44 21'!AR26+'44 2A'!AR26</f>
        <v>0</v>
      </c>
      <c r="AS26" s="46">
        <f>+'44 21'!AS26+'44 2A'!AS26</f>
        <v>0</v>
      </c>
      <c r="AT26" s="47">
        <f t="shared" si="19"/>
        <v>0</v>
      </c>
      <c r="AU26" s="46">
        <f>+'44 21'!AU26+'44 2A'!AU26</f>
        <v>0</v>
      </c>
      <c r="AV26" s="46">
        <f>+'44 21'!AV26+'44 2A'!AV26</f>
        <v>0</v>
      </c>
      <c r="AW26" s="47">
        <f t="shared" si="20"/>
        <v>0</v>
      </c>
      <c r="AX26" s="46">
        <f>+'44 21'!AX26+'44 2A'!AX26</f>
        <v>0</v>
      </c>
      <c r="AY26" s="46">
        <f>+'44 21'!AY26+'44 2A'!AY26</f>
        <v>0</v>
      </c>
      <c r="AZ26" s="50">
        <f t="shared" si="21"/>
        <v>0</v>
      </c>
      <c r="BA26" s="190">
        <f t="shared" si="22"/>
        <v>0</v>
      </c>
      <c r="BB26" s="200">
        <f t="shared" si="23"/>
        <v>0</v>
      </c>
      <c r="BC26" s="222">
        <f t="shared" si="24"/>
        <v>0</v>
      </c>
      <c r="BD26" s="204">
        <f t="shared" si="25"/>
        <v>0</v>
      </c>
      <c r="BE26" s="217">
        <f t="shared" si="26"/>
        <v>0</v>
      </c>
      <c r="BF26" s="225">
        <f t="shared" si="27"/>
        <v>0</v>
      </c>
      <c r="BG26" s="204">
        <f t="shared" si="28"/>
        <v>0</v>
      </c>
      <c r="BH26" s="133">
        <f t="shared" si="29"/>
        <v>0</v>
      </c>
      <c r="BI26" s="225">
        <f t="shared" si="30"/>
        <v>0</v>
      </c>
      <c r="BJ26" s="290"/>
    </row>
    <row r="27" spans="1:62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+'44 21'!E27+'44 2A'!E27</f>
        <v>0</v>
      </c>
      <c r="F27" s="214">
        <f>+'44 21'!F27+'44 2A'!F27</f>
        <v>0</v>
      </c>
      <c r="G27" s="47">
        <f t="shared" si="47"/>
        <v>0</v>
      </c>
      <c r="H27" s="46">
        <f>+'44 21'!H27+'44 2A'!H27</f>
        <v>0</v>
      </c>
      <c r="I27" s="46">
        <f>+'44 21'!I27+'44 2A'!I27</f>
        <v>0</v>
      </c>
      <c r="J27" s="47">
        <f t="shared" si="32"/>
        <v>0</v>
      </c>
      <c r="K27" s="46">
        <f>+'44 21'!K27+'44 2A'!K27</f>
        <v>0</v>
      </c>
      <c r="L27" s="46">
        <f>+'44 21'!L27+'44 2A'!L27</f>
        <v>0</v>
      </c>
      <c r="M27" s="48">
        <f t="shared" si="33"/>
        <v>0</v>
      </c>
      <c r="N27" s="190">
        <f t="shared" si="34"/>
        <v>0</v>
      </c>
      <c r="O27" s="129">
        <f t="shared" si="35"/>
        <v>0</v>
      </c>
      <c r="P27" s="61">
        <f t="shared" si="36"/>
        <v>0</v>
      </c>
      <c r="Q27" s="127">
        <f>+'44 21'!Q27+'44 2A'!Q27</f>
        <v>0</v>
      </c>
      <c r="R27" s="46">
        <f>+'44 21'!R27+'44 2A'!R27</f>
        <v>0</v>
      </c>
      <c r="S27" s="47">
        <f t="shared" si="37"/>
        <v>0</v>
      </c>
      <c r="T27" s="49">
        <f>+'44 21'!T27+'44 2A'!T27</f>
        <v>0</v>
      </c>
      <c r="U27" s="46">
        <f>+'44 21'!U27+'44 2A'!U27</f>
        <v>0</v>
      </c>
      <c r="V27" s="47">
        <f t="shared" si="38"/>
        <v>0</v>
      </c>
      <c r="W27" s="49">
        <f>+'44 21'!W27+'44 2A'!W27</f>
        <v>0</v>
      </c>
      <c r="X27" s="46">
        <f>+'44 21'!X27+'44 2A'!X27</f>
        <v>0</v>
      </c>
      <c r="Y27" s="48">
        <f t="shared" si="39"/>
        <v>0</v>
      </c>
      <c r="Z27" s="190">
        <f t="shared" si="40"/>
        <v>0</v>
      </c>
      <c r="AA27" s="200">
        <f t="shared" si="41"/>
        <v>0</v>
      </c>
      <c r="AB27" s="61">
        <f t="shared" si="42"/>
        <v>0</v>
      </c>
      <c r="AC27" s="204">
        <f t="shared" si="43"/>
        <v>0</v>
      </c>
      <c r="AD27" s="133">
        <f t="shared" si="44"/>
        <v>0</v>
      </c>
      <c r="AE27" s="225">
        <f t="shared" si="45"/>
        <v>0</v>
      </c>
      <c r="AF27" s="293">
        <f>+'44 21'!AF27+'44 2A'!AF27</f>
        <v>0</v>
      </c>
      <c r="AG27" s="46">
        <f>+'44 21'!AG27+'44 2A'!AG27</f>
        <v>0</v>
      </c>
      <c r="AH27" s="50">
        <f t="shared" si="13"/>
        <v>0</v>
      </c>
      <c r="AI27" s="46">
        <f>+'44 21'!AI27+'44 2A'!AI27</f>
        <v>0</v>
      </c>
      <c r="AJ27" s="46">
        <f>+'44 21'!AJ27+'44 2A'!AJ27</f>
        <v>0</v>
      </c>
      <c r="AK27" s="50">
        <f t="shared" si="14"/>
        <v>0</v>
      </c>
      <c r="AL27" s="46">
        <f>+'44 21'!AL27+'44 2A'!AL27</f>
        <v>0</v>
      </c>
      <c r="AM27" s="46">
        <f>+'44 21'!AM27+'44 2A'!AM27</f>
        <v>0</v>
      </c>
      <c r="AN27" s="48">
        <f t="shared" si="15"/>
        <v>0</v>
      </c>
      <c r="AO27" s="190">
        <f t="shared" si="16"/>
        <v>0</v>
      </c>
      <c r="AP27" s="129">
        <f t="shared" si="17"/>
        <v>0</v>
      </c>
      <c r="AQ27" s="222">
        <f t="shared" si="18"/>
        <v>0</v>
      </c>
      <c r="AR27" s="293">
        <f>+'44 21'!AR27+'44 2A'!AR27</f>
        <v>0</v>
      </c>
      <c r="AS27" s="46">
        <f>+'44 21'!AS27+'44 2A'!AS27</f>
        <v>0</v>
      </c>
      <c r="AT27" s="47">
        <f t="shared" si="19"/>
        <v>0</v>
      </c>
      <c r="AU27" s="46">
        <f>+'44 21'!AU27+'44 2A'!AU27</f>
        <v>0</v>
      </c>
      <c r="AV27" s="46">
        <f>+'44 21'!AV27+'44 2A'!AV27</f>
        <v>0</v>
      </c>
      <c r="AW27" s="47">
        <f t="shared" si="20"/>
        <v>0</v>
      </c>
      <c r="AX27" s="46">
        <f>+'44 21'!AX27+'44 2A'!AX27</f>
        <v>0</v>
      </c>
      <c r="AY27" s="46">
        <f>+'44 21'!AY27+'44 2A'!AY27</f>
        <v>0</v>
      </c>
      <c r="AZ27" s="50">
        <f t="shared" si="21"/>
        <v>0</v>
      </c>
      <c r="BA27" s="190">
        <f t="shared" si="22"/>
        <v>0</v>
      </c>
      <c r="BB27" s="200">
        <f t="shared" si="23"/>
        <v>0</v>
      </c>
      <c r="BC27" s="222">
        <f t="shared" si="24"/>
        <v>0</v>
      </c>
      <c r="BD27" s="204">
        <f t="shared" si="25"/>
        <v>0</v>
      </c>
      <c r="BE27" s="217">
        <f t="shared" si="26"/>
        <v>0</v>
      </c>
      <c r="BF27" s="225">
        <f t="shared" si="27"/>
        <v>0</v>
      </c>
      <c r="BG27" s="204">
        <f t="shared" si="28"/>
        <v>0</v>
      </c>
      <c r="BH27" s="133">
        <f t="shared" si="29"/>
        <v>0</v>
      </c>
      <c r="BI27" s="225">
        <f t="shared" si="30"/>
        <v>0</v>
      </c>
      <c r="BJ27" s="290"/>
    </row>
    <row r="28" spans="1:62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+'44 21'!E28+'44 2A'!E28</f>
        <v>0</v>
      </c>
      <c r="F28" s="214">
        <f>+'44 21'!F28+'44 2A'!F28</f>
        <v>0</v>
      </c>
      <c r="G28" s="47">
        <f t="shared" si="47"/>
        <v>0</v>
      </c>
      <c r="H28" s="46">
        <f>+'44 21'!H28+'44 2A'!H28</f>
        <v>0</v>
      </c>
      <c r="I28" s="46">
        <f>+'44 21'!I28+'44 2A'!I28</f>
        <v>0</v>
      </c>
      <c r="J28" s="47">
        <f t="shared" si="32"/>
        <v>0</v>
      </c>
      <c r="K28" s="46">
        <f>+'44 21'!K28+'44 2A'!K28</f>
        <v>0</v>
      </c>
      <c r="L28" s="46">
        <f>+'44 21'!L28+'44 2A'!L28</f>
        <v>0</v>
      </c>
      <c r="M28" s="48">
        <f t="shared" si="33"/>
        <v>0</v>
      </c>
      <c r="N28" s="190">
        <f t="shared" si="34"/>
        <v>0</v>
      </c>
      <c r="O28" s="129">
        <f t="shared" si="35"/>
        <v>0</v>
      </c>
      <c r="P28" s="61">
        <f t="shared" si="36"/>
        <v>0</v>
      </c>
      <c r="Q28" s="127">
        <f>+'44 21'!Q28+'44 2A'!Q28</f>
        <v>0</v>
      </c>
      <c r="R28" s="46">
        <f>+'44 21'!R28+'44 2A'!R28</f>
        <v>0</v>
      </c>
      <c r="S28" s="47">
        <f t="shared" si="37"/>
        <v>0</v>
      </c>
      <c r="T28" s="49">
        <f>+'44 21'!T28+'44 2A'!T28</f>
        <v>0</v>
      </c>
      <c r="U28" s="46">
        <f>+'44 21'!U28+'44 2A'!U28</f>
        <v>0</v>
      </c>
      <c r="V28" s="47">
        <f t="shared" si="38"/>
        <v>0</v>
      </c>
      <c r="W28" s="49">
        <f>+'44 21'!W28+'44 2A'!W28</f>
        <v>0</v>
      </c>
      <c r="X28" s="46">
        <f>+'44 21'!X28+'44 2A'!X28</f>
        <v>0</v>
      </c>
      <c r="Y28" s="48">
        <f t="shared" si="39"/>
        <v>0</v>
      </c>
      <c r="Z28" s="190">
        <f t="shared" si="40"/>
        <v>0</v>
      </c>
      <c r="AA28" s="200">
        <f t="shared" si="41"/>
        <v>0</v>
      </c>
      <c r="AB28" s="61">
        <f t="shared" si="42"/>
        <v>0</v>
      </c>
      <c r="AC28" s="204">
        <f t="shared" si="43"/>
        <v>0</v>
      </c>
      <c r="AD28" s="133">
        <f t="shared" si="44"/>
        <v>0</v>
      </c>
      <c r="AE28" s="225">
        <f t="shared" si="45"/>
        <v>0</v>
      </c>
      <c r="AF28" s="293">
        <f>+'44 21'!AF28+'44 2A'!AF28</f>
        <v>0</v>
      </c>
      <c r="AG28" s="46">
        <f>+'44 21'!AG28+'44 2A'!AG28</f>
        <v>0</v>
      </c>
      <c r="AH28" s="50">
        <f t="shared" si="13"/>
        <v>0</v>
      </c>
      <c r="AI28" s="46">
        <f>+'44 21'!AI28+'44 2A'!AI28</f>
        <v>0</v>
      </c>
      <c r="AJ28" s="46">
        <f>+'44 21'!AJ28+'44 2A'!AJ28</f>
        <v>0</v>
      </c>
      <c r="AK28" s="50">
        <f t="shared" si="14"/>
        <v>0</v>
      </c>
      <c r="AL28" s="46">
        <f>+'44 21'!AL28+'44 2A'!AL28</f>
        <v>0</v>
      </c>
      <c r="AM28" s="46">
        <f>+'44 21'!AM28+'44 2A'!AM28</f>
        <v>0</v>
      </c>
      <c r="AN28" s="48">
        <f t="shared" si="15"/>
        <v>0</v>
      </c>
      <c r="AO28" s="190">
        <f t="shared" si="16"/>
        <v>0</v>
      </c>
      <c r="AP28" s="129">
        <f t="shared" si="17"/>
        <v>0</v>
      </c>
      <c r="AQ28" s="222">
        <f t="shared" si="18"/>
        <v>0</v>
      </c>
      <c r="AR28" s="293">
        <f>+'44 21'!AR28+'44 2A'!AR28</f>
        <v>0</v>
      </c>
      <c r="AS28" s="46">
        <f>+'44 21'!AS28+'44 2A'!AS28</f>
        <v>0</v>
      </c>
      <c r="AT28" s="47">
        <f t="shared" si="19"/>
        <v>0</v>
      </c>
      <c r="AU28" s="46">
        <f>+'44 21'!AU28+'44 2A'!AU28</f>
        <v>0</v>
      </c>
      <c r="AV28" s="46">
        <f>+'44 21'!AV28+'44 2A'!AV28</f>
        <v>0</v>
      </c>
      <c r="AW28" s="47">
        <f t="shared" si="20"/>
        <v>0</v>
      </c>
      <c r="AX28" s="46">
        <f>+'44 21'!AX28+'44 2A'!AX28</f>
        <v>0</v>
      </c>
      <c r="AY28" s="46">
        <f>+'44 21'!AY28+'44 2A'!AY28</f>
        <v>0</v>
      </c>
      <c r="AZ28" s="50">
        <f t="shared" si="21"/>
        <v>0</v>
      </c>
      <c r="BA28" s="190">
        <f t="shared" si="22"/>
        <v>0</v>
      </c>
      <c r="BB28" s="200">
        <f t="shared" si="23"/>
        <v>0</v>
      </c>
      <c r="BC28" s="222">
        <f t="shared" si="24"/>
        <v>0</v>
      </c>
      <c r="BD28" s="204">
        <f t="shared" si="25"/>
        <v>0</v>
      </c>
      <c r="BE28" s="217">
        <f t="shared" si="26"/>
        <v>0</v>
      </c>
      <c r="BF28" s="225">
        <f t="shared" si="27"/>
        <v>0</v>
      </c>
      <c r="BG28" s="204">
        <f t="shared" si="28"/>
        <v>0</v>
      </c>
      <c r="BH28" s="133">
        <f t="shared" si="29"/>
        <v>0</v>
      </c>
      <c r="BI28" s="225">
        <f t="shared" si="30"/>
        <v>0</v>
      </c>
      <c r="BJ28" s="290"/>
    </row>
    <row r="29" spans="1:62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+'44 21'!E29+'44 2A'!E29</f>
        <v>0</v>
      </c>
      <c r="F29" s="214">
        <f>+'44 21'!F29+'44 2A'!F29</f>
        <v>0</v>
      </c>
      <c r="G29" s="47">
        <f t="shared" si="47"/>
        <v>0</v>
      </c>
      <c r="H29" s="46">
        <f>+'44 21'!H29+'44 2A'!H29</f>
        <v>0</v>
      </c>
      <c r="I29" s="46">
        <f>+'44 21'!I29+'44 2A'!I29</f>
        <v>0</v>
      </c>
      <c r="J29" s="47">
        <f t="shared" si="32"/>
        <v>0</v>
      </c>
      <c r="K29" s="46">
        <f>+'44 21'!K29+'44 2A'!K29</f>
        <v>0</v>
      </c>
      <c r="L29" s="46">
        <f>+'44 21'!L29+'44 2A'!L29</f>
        <v>0</v>
      </c>
      <c r="M29" s="48">
        <f t="shared" si="33"/>
        <v>0</v>
      </c>
      <c r="N29" s="190">
        <f t="shared" si="34"/>
        <v>0</v>
      </c>
      <c r="O29" s="129">
        <f t="shared" si="35"/>
        <v>0</v>
      </c>
      <c r="P29" s="61">
        <f t="shared" si="36"/>
        <v>0</v>
      </c>
      <c r="Q29" s="127">
        <f>+'44 21'!Q29+'44 2A'!Q29</f>
        <v>0</v>
      </c>
      <c r="R29" s="46">
        <f>+'44 21'!R29+'44 2A'!R29</f>
        <v>0</v>
      </c>
      <c r="S29" s="47">
        <f t="shared" si="37"/>
        <v>0</v>
      </c>
      <c r="T29" s="49">
        <f>+'44 21'!T29+'44 2A'!T29</f>
        <v>0</v>
      </c>
      <c r="U29" s="46">
        <f>+'44 21'!U29+'44 2A'!U29</f>
        <v>0</v>
      </c>
      <c r="V29" s="47">
        <f t="shared" si="38"/>
        <v>0</v>
      </c>
      <c r="W29" s="49">
        <f>+'44 21'!W29+'44 2A'!W29</f>
        <v>0</v>
      </c>
      <c r="X29" s="46">
        <f>+'44 21'!X29+'44 2A'!X29</f>
        <v>0</v>
      </c>
      <c r="Y29" s="48">
        <f t="shared" si="39"/>
        <v>0</v>
      </c>
      <c r="Z29" s="190">
        <f t="shared" si="40"/>
        <v>0</v>
      </c>
      <c r="AA29" s="200">
        <f t="shared" si="41"/>
        <v>0</v>
      </c>
      <c r="AB29" s="61">
        <f t="shared" si="42"/>
        <v>0</v>
      </c>
      <c r="AC29" s="204">
        <f t="shared" si="43"/>
        <v>0</v>
      </c>
      <c r="AD29" s="133">
        <f t="shared" si="44"/>
        <v>0</v>
      </c>
      <c r="AE29" s="225">
        <f t="shared" si="45"/>
        <v>0</v>
      </c>
      <c r="AF29" s="293">
        <f>+'44 21'!AF29+'44 2A'!AF29</f>
        <v>0</v>
      </c>
      <c r="AG29" s="46">
        <f>+'44 21'!AG29+'44 2A'!AG29</f>
        <v>0</v>
      </c>
      <c r="AH29" s="50">
        <f t="shared" si="13"/>
        <v>0</v>
      </c>
      <c r="AI29" s="46">
        <f>+'44 21'!AI29+'44 2A'!AI29</f>
        <v>0</v>
      </c>
      <c r="AJ29" s="46">
        <f>+'44 21'!AJ29+'44 2A'!AJ29</f>
        <v>0</v>
      </c>
      <c r="AK29" s="50">
        <f t="shared" si="14"/>
        <v>0</v>
      </c>
      <c r="AL29" s="46">
        <f>+'44 21'!AL29+'44 2A'!AL29</f>
        <v>0</v>
      </c>
      <c r="AM29" s="46">
        <f>+'44 21'!AM29+'44 2A'!AM29</f>
        <v>0</v>
      </c>
      <c r="AN29" s="48">
        <f t="shared" si="15"/>
        <v>0</v>
      </c>
      <c r="AO29" s="190">
        <f t="shared" si="16"/>
        <v>0</v>
      </c>
      <c r="AP29" s="129">
        <f t="shared" si="17"/>
        <v>0</v>
      </c>
      <c r="AQ29" s="222">
        <f t="shared" si="18"/>
        <v>0</v>
      </c>
      <c r="AR29" s="293">
        <f>+'44 21'!AR29+'44 2A'!AR29</f>
        <v>0</v>
      </c>
      <c r="AS29" s="46">
        <f>+'44 21'!AS29+'44 2A'!AS29</f>
        <v>0</v>
      </c>
      <c r="AT29" s="47">
        <f t="shared" si="19"/>
        <v>0</v>
      </c>
      <c r="AU29" s="46">
        <f>+'44 21'!AU29+'44 2A'!AU29</f>
        <v>0</v>
      </c>
      <c r="AV29" s="46">
        <f>+'44 21'!AV29+'44 2A'!AV29</f>
        <v>0</v>
      </c>
      <c r="AW29" s="47">
        <f t="shared" si="20"/>
        <v>0</v>
      </c>
      <c r="AX29" s="46">
        <f>+'44 21'!AX29+'44 2A'!AX29</f>
        <v>0</v>
      </c>
      <c r="AY29" s="46">
        <f>+'44 21'!AY29+'44 2A'!AY29</f>
        <v>0</v>
      </c>
      <c r="AZ29" s="50">
        <f t="shared" si="21"/>
        <v>0</v>
      </c>
      <c r="BA29" s="190">
        <f t="shared" si="22"/>
        <v>0</v>
      </c>
      <c r="BB29" s="200">
        <f t="shared" si="23"/>
        <v>0</v>
      </c>
      <c r="BC29" s="222">
        <f t="shared" si="24"/>
        <v>0</v>
      </c>
      <c r="BD29" s="204">
        <f t="shared" si="25"/>
        <v>0</v>
      </c>
      <c r="BE29" s="217">
        <f t="shared" si="26"/>
        <v>0</v>
      </c>
      <c r="BF29" s="225">
        <f t="shared" si="27"/>
        <v>0</v>
      </c>
      <c r="BG29" s="204">
        <f t="shared" si="28"/>
        <v>0</v>
      </c>
      <c r="BH29" s="133">
        <f t="shared" si="29"/>
        <v>0</v>
      </c>
      <c r="BI29" s="225">
        <f t="shared" si="30"/>
        <v>0</v>
      </c>
      <c r="BJ29" s="290"/>
    </row>
    <row r="30" spans="1:62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+'44 21'!E30+'44 2A'!E30</f>
        <v>0</v>
      </c>
      <c r="F30" s="214">
        <f>+'44 21'!F30+'44 2A'!F30</f>
        <v>0</v>
      </c>
      <c r="G30" s="47">
        <f t="shared" si="47"/>
        <v>0</v>
      </c>
      <c r="H30" s="46">
        <f>+'44 21'!H30+'44 2A'!H30</f>
        <v>0</v>
      </c>
      <c r="I30" s="46">
        <f>+'44 21'!I30+'44 2A'!I30</f>
        <v>0</v>
      </c>
      <c r="J30" s="47">
        <f t="shared" si="32"/>
        <v>0</v>
      </c>
      <c r="K30" s="46">
        <f>+'44 21'!K30+'44 2A'!K30</f>
        <v>0</v>
      </c>
      <c r="L30" s="46">
        <f>+'44 21'!L30+'44 2A'!L30</f>
        <v>0</v>
      </c>
      <c r="M30" s="48">
        <f t="shared" si="33"/>
        <v>0</v>
      </c>
      <c r="N30" s="190">
        <f t="shared" si="34"/>
        <v>0</v>
      </c>
      <c r="O30" s="129">
        <f t="shared" si="35"/>
        <v>0</v>
      </c>
      <c r="P30" s="61">
        <f t="shared" si="36"/>
        <v>0</v>
      </c>
      <c r="Q30" s="127">
        <f>+'44 21'!Q30+'44 2A'!Q30</f>
        <v>0</v>
      </c>
      <c r="R30" s="46">
        <f>+'44 21'!R30+'44 2A'!R30</f>
        <v>0</v>
      </c>
      <c r="S30" s="47">
        <f t="shared" si="37"/>
        <v>0</v>
      </c>
      <c r="T30" s="49">
        <f>+'44 21'!T30+'44 2A'!T30</f>
        <v>0</v>
      </c>
      <c r="U30" s="46">
        <f>+'44 21'!U30+'44 2A'!U30</f>
        <v>0</v>
      </c>
      <c r="V30" s="47">
        <f t="shared" si="38"/>
        <v>0</v>
      </c>
      <c r="W30" s="49">
        <f>+'44 21'!W30+'44 2A'!W30</f>
        <v>0</v>
      </c>
      <c r="X30" s="46">
        <f>+'44 21'!X30+'44 2A'!X30</f>
        <v>0</v>
      </c>
      <c r="Y30" s="48">
        <f t="shared" si="39"/>
        <v>0</v>
      </c>
      <c r="Z30" s="190">
        <f t="shared" si="40"/>
        <v>0</v>
      </c>
      <c r="AA30" s="200">
        <f t="shared" si="41"/>
        <v>0</v>
      </c>
      <c r="AB30" s="61">
        <f t="shared" si="42"/>
        <v>0</v>
      </c>
      <c r="AC30" s="204">
        <f t="shared" si="43"/>
        <v>0</v>
      </c>
      <c r="AD30" s="133">
        <f t="shared" si="44"/>
        <v>0</v>
      </c>
      <c r="AE30" s="225">
        <f t="shared" si="45"/>
        <v>0</v>
      </c>
      <c r="AF30" s="293">
        <f>+'44 21'!AF30+'44 2A'!AF30</f>
        <v>0</v>
      </c>
      <c r="AG30" s="46">
        <f>+'44 21'!AG30+'44 2A'!AG30</f>
        <v>0</v>
      </c>
      <c r="AH30" s="50">
        <f t="shared" si="13"/>
        <v>0</v>
      </c>
      <c r="AI30" s="46">
        <f>+'44 21'!AI30+'44 2A'!AI30</f>
        <v>0</v>
      </c>
      <c r="AJ30" s="46">
        <f>+'44 21'!AJ30+'44 2A'!AJ30</f>
        <v>0</v>
      </c>
      <c r="AK30" s="50">
        <f t="shared" si="14"/>
        <v>0</v>
      </c>
      <c r="AL30" s="46">
        <f>+'44 21'!AL30+'44 2A'!AL30</f>
        <v>0</v>
      </c>
      <c r="AM30" s="46">
        <f>+'44 21'!AM30+'44 2A'!AM30</f>
        <v>0</v>
      </c>
      <c r="AN30" s="48">
        <f t="shared" si="15"/>
        <v>0</v>
      </c>
      <c r="AO30" s="190">
        <f t="shared" si="16"/>
        <v>0</v>
      </c>
      <c r="AP30" s="129">
        <f t="shared" si="17"/>
        <v>0</v>
      </c>
      <c r="AQ30" s="222">
        <f t="shared" si="18"/>
        <v>0</v>
      </c>
      <c r="AR30" s="293">
        <f>+'44 21'!AR30+'44 2A'!AR30</f>
        <v>0</v>
      </c>
      <c r="AS30" s="46">
        <f>+'44 21'!AS30+'44 2A'!AS30</f>
        <v>0</v>
      </c>
      <c r="AT30" s="47">
        <f t="shared" si="19"/>
        <v>0</v>
      </c>
      <c r="AU30" s="46">
        <f>+'44 21'!AU30+'44 2A'!AU30</f>
        <v>0</v>
      </c>
      <c r="AV30" s="46">
        <f>+'44 21'!AV30+'44 2A'!AV30</f>
        <v>0</v>
      </c>
      <c r="AW30" s="47">
        <f t="shared" si="20"/>
        <v>0</v>
      </c>
      <c r="AX30" s="46">
        <f>+'44 21'!AX30+'44 2A'!AX30</f>
        <v>0</v>
      </c>
      <c r="AY30" s="46">
        <f>+'44 21'!AY30+'44 2A'!AY30</f>
        <v>0</v>
      </c>
      <c r="AZ30" s="50">
        <f t="shared" si="21"/>
        <v>0</v>
      </c>
      <c r="BA30" s="190">
        <f t="shared" si="22"/>
        <v>0</v>
      </c>
      <c r="BB30" s="200">
        <f t="shared" si="23"/>
        <v>0</v>
      </c>
      <c r="BC30" s="222">
        <f t="shared" si="24"/>
        <v>0</v>
      </c>
      <c r="BD30" s="204">
        <f t="shared" si="25"/>
        <v>0</v>
      </c>
      <c r="BE30" s="217">
        <f t="shared" si="26"/>
        <v>0</v>
      </c>
      <c r="BF30" s="225">
        <f t="shared" si="27"/>
        <v>0</v>
      </c>
      <c r="BG30" s="204">
        <f t="shared" si="28"/>
        <v>0</v>
      </c>
      <c r="BH30" s="133">
        <f t="shared" si="29"/>
        <v>0</v>
      </c>
      <c r="BI30" s="225">
        <f t="shared" si="30"/>
        <v>0</v>
      </c>
      <c r="BJ30" s="290"/>
    </row>
    <row r="31" spans="1:62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+'44 21'!E31+'44 2A'!E31</f>
        <v>47074</v>
      </c>
      <c r="F31" s="214">
        <f>+'44 21'!F31+'44 2A'!F31</f>
        <v>18141.310000000001</v>
      </c>
      <c r="G31" s="47">
        <f t="shared" si="47"/>
        <v>28932.69</v>
      </c>
      <c r="H31" s="46">
        <f>+'44 21'!H31+'44 2A'!H31</f>
        <v>48507</v>
      </c>
      <c r="I31" s="46">
        <f>+'44 21'!I31+'44 2A'!I31</f>
        <v>36849.43</v>
      </c>
      <c r="J31" s="47">
        <f t="shared" si="32"/>
        <v>11657.57</v>
      </c>
      <c r="K31" s="46">
        <f>+'44 21'!K31+'44 2A'!K31</f>
        <v>49991</v>
      </c>
      <c r="L31" s="46">
        <f>+'44 21'!L31+'44 2A'!L31</f>
        <v>27414.26</v>
      </c>
      <c r="M31" s="48">
        <f t="shared" si="33"/>
        <v>22576.74</v>
      </c>
      <c r="N31" s="190">
        <f t="shared" si="34"/>
        <v>145572</v>
      </c>
      <c r="O31" s="129">
        <f t="shared" si="35"/>
        <v>82405</v>
      </c>
      <c r="P31" s="61">
        <f t="shared" si="36"/>
        <v>63167</v>
      </c>
      <c r="Q31" s="127">
        <f>+'44 21'!Q31+'44 2A'!Q31</f>
        <v>38823</v>
      </c>
      <c r="R31" s="46">
        <f>+'44 21'!R31+'44 2A'!R31</f>
        <v>24453.1</v>
      </c>
      <c r="S31" s="47">
        <f t="shared" si="37"/>
        <v>14369.900000000001</v>
      </c>
      <c r="T31" s="49">
        <f>+'44 21'!T31+'44 2A'!T31</f>
        <v>38823</v>
      </c>
      <c r="U31" s="46">
        <f>+'44 21'!U31+'44 2A'!U31</f>
        <v>0</v>
      </c>
      <c r="V31" s="47">
        <f t="shared" si="38"/>
        <v>38823</v>
      </c>
      <c r="W31" s="49">
        <f>+'44 21'!W31+'44 2A'!W31</f>
        <v>45057</v>
      </c>
      <c r="X31" s="46">
        <f>+'44 21'!X31+'44 2A'!X31</f>
        <v>0</v>
      </c>
      <c r="Y31" s="48">
        <f t="shared" si="39"/>
        <v>45057</v>
      </c>
      <c r="Z31" s="190">
        <f t="shared" si="40"/>
        <v>122703</v>
      </c>
      <c r="AA31" s="200">
        <f t="shared" si="41"/>
        <v>24453.1</v>
      </c>
      <c r="AB31" s="61">
        <f t="shared" si="42"/>
        <v>98249.9</v>
      </c>
      <c r="AC31" s="204">
        <f t="shared" si="43"/>
        <v>268275</v>
      </c>
      <c r="AD31" s="133">
        <f t="shared" si="44"/>
        <v>106858.1</v>
      </c>
      <c r="AE31" s="225">
        <f t="shared" si="45"/>
        <v>161416.9</v>
      </c>
      <c r="AF31" s="293">
        <f>+'44 21'!AF31+'44 2A'!AF31</f>
        <v>39273</v>
      </c>
      <c r="AG31" s="46">
        <f>+'44 21'!AG31+'44 2A'!AG31</f>
        <v>0</v>
      </c>
      <c r="AH31" s="50">
        <f t="shared" si="13"/>
        <v>39273</v>
      </c>
      <c r="AI31" s="46">
        <f>+'44 21'!AI31+'44 2A'!AI31</f>
        <v>39613</v>
      </c>
      <c r="AJ31" s="46">
        <f>+'44 21'!AJ31+'44 2A'!AJ31</f>
        <v>0</v>
      </c>
      <c r="AK31" s="50">
        <f t="shared" si="14"/>
        <v>39613</v>
      </c>
      <c r="AL31" s="46">
        <f>+'44 21'!AL31+'44 2A'!AL31</f>
        <v>44988</v>
      </c>
      <c r="AM31" s="46">
        <f>+'44 21'!AM31+'44 2A'!AM31</f>
        <v>0</v>
      </c>
      <c r="AN31" s="48">
        <f t="shared" si="15"/>
        <v>44988</v>
      </c>
      <c r="AO31" s="190">
        <f t="shared" si="16"/>
        <v>123874</v>
      </c>
      <c r="AP31" s="129">
        <f t="shared" si="17"/>
        <v>0</v>
      </c>
      <c r="AQ31" s="222">
        <f t="shared" si="18"/>
        <v>123874</v>
      </c>
      <c r="AR31" s="293">
        <f>+'44 21'!AR31+'44 2A'!AR31</f>
        <v>40751</v>
      </c>
      <c r="AS31" s="46">
        <f>+'44 21'!AS31+'44 2A'!AS31</f>
        <v>0</v>
      </c>
      <c r="AT31" s="47">
        <f t="shared" si="19"/>
        <v>40751</v>
      </c>
      <c r="AU31" s="46">
        <f>+'44 21'!AU31+'44 2A'!AU31</f>
        <v>40751</v>
      </c>
      <c r="AV31" s="46">
        <f>+'44 21'!AV31+'44 2A'!AV31</f>
        <v>0</v>
      </c>
      <c r="AW31" s="47">
        <f t="shared" si="20"/>
        <v>40751</v>
      </c>
      <c r="AX31" s="46">
        <f>+'44 21'!AX31+'44 2A'!AX31</f>
        <v>49975</v>
      </c>
      <c r="AY31" s="46">
        <f>+'44 21'!AY31+'44 2A'!AY31</f>
        <v>0</v>
      </c>
      <c r="AZ31" s="50">
        <f t="shared" si="21"/>
        <v>49975</v>
      </c>
      <c r="BA31" s="190">
        <f t="shared" si="22"/>
        <v>131477</v>
      </c>
      <c r="BB31" s="200">
        <f t="shared" si="23"/>
        <v>0</v>
      </c>
      <c r="BC31" s="222">
        <f t="shared" si="24"/>
        <v>131477</v>
      </c>
      <c r="BD31" s="204">
        <f t="shared" si="25"/>
        <v>255351</v>
      </c>
      <c r="BE31" s="217">
        <f t="shared" si="26"/>
        <v>0</v>
      </c>
      <c r="BF31" s="225">
        <f t="shared" si="27"/>
        <v>255351</v>
      </c>
      <c r="BG31" s="204">
        <f t="shared" si="28"/>
        <v>523626</v>
      </c>
      <c r="BH31" s="133">
        <f t="shared" si="29"/>
        <v>106858.1</v>
      </c>
      <c r="BI31" s="225">
        <f t="shared" si="30"/>
        <v>416767.9</v>
      </c>
      <c r="BJ31" s="290"/>
    </row>
    <row r="32" spans="1:62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+'44 21'!E32+'44 2A'!E32</f>
        <v>370500</v>
      </c>
      <c r="F32" s="214">
        <f>+'44 21'!F32+'44 2A'!F32</f>
        <v>318149.03999999998</v>
      </c>
      <c r="G32" s="47">
        <f t="shared" si="47"/>
        <v>52350.960000000021</v>
      </c>
      <c r="H32" s="46">
        <f>+'44 21'!H32+'44 2A'!H32</f>
        <v>370500</v>
      </c>
      <c r="I32" s="46">
        <f>+'44 21'!I32+'44 2A'!I32</f>
        <v>311369.37</v>
      </c>
      <c r="J32" s="47">
        <f t="shared" si="32"/>
        <v>59130.630000000005</v>
      </c>
      <c r="K32" s="46">
        <f>+'44 21'!K32+'44 2A'!K32</f>
        <v>399000</v>
      </c>
      <c r="L32" s="46">
        <f>+'44 21'!L32+'44 2A'!L32</f>
        <v>385766.98</v>
      </c>
      <c r="M32" s="48">
        <f t="shared" si="33"/>
        <v>13233.020000000019</v>
      </c>
      <c r="N32" s="190">
        <f t="shared" si="34"/>
        <v>1140000</v>
      </c>
      <c r="O32" s="129">
        <f t="shared" si="35"/>
        <v>1015285.3899999999</v>
      </c>
      <c r="P32" s="61">
        <f t="shared" si="36"/>
        <v>124714.6100000001</v>
      </c>
      <c r="Q32" s="127">
        <f>+'44 21'!Q32+'44 2A'!Q32</f>
        <v>313500</v>
      </c>
      <c r="R32" s="46">
        <f>+'44 21'!R32+'44 2A'!R32</f>
        <v>204009.56</v>
      </c>
      <c r="S32" s="47">
        <f t="shared" si="37"/>
        <v>109490.44</v>
      </c>
      <c r="T32" s="49">
        <f>+'44 21'!T32+'44 2A'!T32</f>
        <v>313500</v>
      </c>
      <c r="U32" s="46">
        <f>+'44 21'!U32+'44 2A'!U32</f>
        <v>0</v>
      </c>
      <c r="V32" s="47">
        <f t="shared" si="38"/>
        <v>313500</v>
      </c>
      <c r="W32" s="49">
        <f>+'44 21'!W32+'44 2A'!W32</f>
        <v>342000</v>
      </c>
      <c r="X32" s="46">
        <f>+'44 21'!X32+'44 2A'!X32</f>
        <v>0</v>
      </c>
      <c r="Y32" s="48">
        <f t="shared" si="39"/>
        <v>342000</v>
      </c>
      <c r="Z32" s="190">
        <f t="shared" si="40"/>
        <v>969000</v>
      </c>
      <c r="AA32" s="200">
        <f t="shared" si="41"/>
        <v>204009.56</v>
      </c>
      <c r="AB32" s="61">
        <f t="shared" si="42"/>
        <v>764990.44</v>
      </c>
      <c r="AC32" s="204">
        <f t="shared" si="43"/>
        <v>2109000</v>
      </c>
      <c r="AD32" s="133">
        <f t="shared" si="44"/>
        <v>1219294.95</v>
      </c>
      <c r="AE32" s="225">
        <f t="shared" si="45"/>
        <v>889705.05</v>
      </c>
      <c r="AF32" s="293">
        <f>+'44 21'!AF32+'44 2A'!AF32</f>
        <v>313500</v>
      </c>
      <c r="AG32" s="46">
        <f>+'44 21'!AG32+'44 2A'!AG32</f>
        <v>0</v>
      </c>
      <c r="AH32" s="50">
        <f t="shared" si="13"/>
        <v>313500</v>
      </c>
      <c r="AI32" s="46">
        <f>+'44 21'!AI32+'44 2A'!AI32</f>
        <v>313500</v>
      </c>
      <c r="AJ32" s="46">
        <f>+'44 21'!AJ32+'44 2A'!AJ32</f>
        <v>0</v>
      </c>
      <c r="AK32" s="50">
        <f t="shared" si="14"/>
        <v>313500</v>
      </c>
      <c r="AL32" s="46">
        <f>+'44 21'!AL32+'44 2A'!AL32</f>
        <v>370500</v>
      </c>
      <c r="AM32" s="46">
        <f>+'44 21'!AM32+'44 2A'!AM32</f>
        <v>0</v>
      </c>
      <c r="AN32" s="48">
        <f t="shared" si="15"/>
        <v>370500</v>
      </c>
      <c r="AO32" s="190">
        <f t="shared" si="16"/>
        <v>997500</v>
      </c>
      <c r="AP32" s="129">
        <f t="shared" si="17"/>
        <v>0</v>
      </c>
      <c r="AQ32" s="222">
        <f t="shared" si="18"/>
        <v>997500</v>
      </c>
      <c r="AR32" s="293">
        <f>+'44 21'!AR32+'44 2A'!AR32</f>
        <v>342000</v>
      </c>
      <c r="AS32" s="46">
        <f>+'44 21'!AS32+'44 2A'!AS32</f>
        <v>0</v>
      </c>
      <c r="AT32" s="47">
        <f t="shared" si="19"/>
        <v>342000</v>
      </c>
      <c r="AU32" s="46">
        <f>+'44 21'!AU32+'44 2A'!AU32</f>
        <v>342000</v>
      </c>
      <c r="AV32" s="46">
        <f>+'44 21'!AV32+'44 2A'!AV32</f>
        <v>0</v>
      </c>
      <c r="AW32" s="47">
        <f t="shared" si="20"/>
        <v>342000</v>
      </c>
      <c r="AX32" s="46">
        <f>+'44 21'!AX32+'44 2A'!AX32</f>
        <v>399000</v>
      </c>
      <c r="AY32" s="46">
        <f>+'44 21'!AY32+'44 2A'!AY32</f>
        <v>0</v>
      </c>
      <c r="AZ32" s="50">
        <f t="shared" si="21"/>
        <v>399000</v>
      </c>
      <c r="BA32" s="190">
        <f t="shared" si="22"/>
        <v>1083000</v>
      </c>
      <c r="BB32" s="200">
        <f t="shared" si="23"/>
        <v>0</v>
      </c>
      <c r="BC32" s="222">
        <f t="shared" si="24"/>
        <v>1083000</v>
      </c>
      <c r="BD32" s="204">
        <f t="shared" si="25"/>
        <v>2080500</v>
      </c>
      <c r="BE32" s="217">
        <f t="shared" si="26"/>
        <v>0</v>
      </c>
      <c r="BF32" s="225">
        <f t="shared" si="27"/>
        <v>2080500</v>
      </c>
      <c r="BG32" s="204">
        <f t="shared" si="28"/>
        <v>4189500</v>
      </c>
      <c r="BH32" s="133">
        <f t="shared" si="29"/>
        <v>1219294.95</v>
      </c>
      <c r="BI32" s="225">
        <f t="shared" si="30"/>
        <v>2970205.05</v>
      </c>
      <c r="BJ32" s="290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+'44 21'!E33+'44 2A'!E33</f>
        <v>0</v>
      </c>
      <c r="F33" s="214">
        <f>+'44 21'!F33+'44 2A'!F33</f>
        <v>0</v>
      </c>
      <c r="G33" s="47">
        <f t="shared" si="47"/>
        <v>0</v>
      </c>
      <c r="H33" s="46">
        <f>+'44 21'!H33+'44 2A'!H33</f>
        <v>0</v>
      </c>
      <c r="I33" s="46">
        <f>+'44 21'!I33+'44 2A'!I33</f>
        <v>0</v>
      </c>
      <c r="J33" s="47">
        <f t="shared" si="32"/>
        <v>0</v>
      </c>
      <c r="K33" s="46">
        <f>+'44 21'!K33+'44 2A'!K33</f>
        <v>0</v>
      </c>
      <c r="L33" s="46">
        <f>+'44 21'!L33+'44 2A'!L33</f>
        <v>0</v>
      </c>
      <c r="M33" s="48">
        <f t="shared" si="33"/>
        <v>0</v>
      </c>
      <c r="N33" s="190">
        <f t="shared" si="34"/>
        <v>0</v>
      </c>
      <c r="O33" s="129">
        <f t="shared" si="35"/>
        <v>0</v>
      </c>
      <c r="P33" s="61">
        <f t="shared" si="36"/>
        <v>0</v>
      </c>
      <c r="Q33" s="127">
        <f>+'44 21'!Q33+'44 2A'!Q33</f>
        <v>0</v>
      </c>
      <c r="R33" s="46">
        <f>+'44 21'!R33+'44 2A'!R33</f>
        <v>0</v>
      </c>
      <c r="S33" s="47">
        <f t="shared" si="37"/>
        <v>0</v>
      </c>
      <c r="T33" s="49">
        <f>+'44 21'!T33+'44 2A'!T33</f>
        <v>0</v>
      </c>
      <c r="U33" s="46">
        <f>+'44 21'!U33+'44 2A'!U33</f>
        <v>0</v>
      </c>
      <c r="V33" s="47">
        <f t="shared" si="38"/>
        <v>0</v>
      </c>
      <c r="W33" s="49">
        <f>+'44 21'!W33+'44 2A'!W33</f>
        <v>0</v>
      </c>
      <c r="X33" s="46">
        <f>+'44 21'!X33+'44 2A'!X33</f>
        <v>0</v>
      </c>
      <c r="Y33" s="48">
        <f t="shared" si="39"/>
        <v>0</v>
      </c>
      <c r="Z33" s="190">
        <f t="shared" si="40"/>
        <v>0</v>
      </c>
      <c r="AA33" s="200">
        <f t="shared" si="41"/>
        <v>0</v>
      </c>
      <c r="AB33" s="61">
        <f t="shared" si="42"/>
        <v>0</v>
      </c>
      <c r="AC33" s="204">
        <f t="shared" si="43"/>
        <v>0</v>
      </c>
      <c r="AD33" s="133">
        <f t="shared" si="44"/>
        <v>0</v>
      </c>
      <c r="AE33" s="225">
        <f t="shared" si="45"/>
        <v>0</v>
      </c>
      <c r="AF33" s="293">
        <f>+'44 21'!AF33+'44 2A'!AF33</f>
        <v>0</v>
      </c>
      <c r="AG33" s="46">
        <f>+'44 21'!AG33+'44 2A'!AG33</f>
        <v>0</v>
      </c>
      <c r="AH33" s="50">
        <f t="shared" si="13"/>
        <v>0</v>
      </c>
      <c r="AI33" s="46">
        <f>+'44 21'!AI33+'44 2A'!AI33</f>
        <v>0</v>
      </c>
      <c r="AJ33" s="46">
        <f>+'44 21'!AJ33+'44 2A'!AJ33</f>
        <v>0</v>
      </c>
      <c r="AK33" s="50">
        <f t="shared" si="14"/>
        <v>0</v>
      </c>
      <c r="AL33" s="46">
        <f>+'44 21'!AL33+'44 2A'!AL33</f>
        <v>0</v>
      </c>
      <c r="AM33" s="46">
        <f>+'44 21'!AM33+'44 2A'!AM33</f>
        <v>0</v>
      </c>
      <c r="AN33" s="48">
        <f t="shared" si="15"/>
        <v>0</v>
      </c>
      <c r="AO33" s="190">
        <f t="shared" si="16"/>
        <v>0</v>
      </c>
      <c r="AP33" s="129">
        <f t="shared" si="17"/>
        <v>0</v>
      </c>
      <c r="AQ33" s="222">
        <f t="shared" si="18"/>
        <v>0</v>
      </c>
      <c r="AR33" s="293">
        <f>+'44 21'!AR33+'44 2A'!AR33</f>
        <v>0</v>
      </c>
      <c r="AS33" s="46">
        <f>+'44 21'!AS33+'44 2A'!AS33</f>
        <v>0</v>
      </c>
      <c r="AT33" s="47">
        <f t="shared" si="19"/>
        <v>0</v>
      </c>
      <c r="AU33" s="46">
        <f>+'44 21'!AU33+'44 2A'!AU33</f>
        <v>0</v>
      </c>
      <c r="AV33" s="46">
        <f>+'44 21'!AV33+'44 2A'!AV33</f>
        <v>0</v>
      </c>
      <c r="AW33" s="47">
        <f t="shared" si="20"/>
        <v>0</v>
      </c>
      <c r="AX33" s="46">
        <f>+'44 21'!AX33+'44 2A'!AX33</f>
        <v>0</v>
      </c>
      <c r="AY33" s="46">
        <f>+'44 21'!AY33+'44 2A'!AY33</f>
        <v>0</v>
      </c>
      <c r="AZ33" s="50">
        <f t="shared" si="21"/>
        <v>0</v>
      </c>
      <c r="BA33" s="190">
        <f t="shared" si="22"/>
        <v>0</v>
      </c>
      <c r="BB33" s="200">
        <f t="shared" si="23"/>
        <v>0</v>
      </c>
      <c r="BC33" s="222">
        <f t="shared" si="24"/>
        <v>0</v>
      </c>
      <c r="BD33" s="204">
        <f t="shared" si="25"/>
        <v>0</v>
      </c>
      <c r="BE33" s="217">
        <f t="shared" si="26"/>
        <v>0</v>
      </c>
      <c r="BF33" s="225">
        <f t="shared" si="27"/>
        <v>0</v>
      </c>
      <c r="BG33" s="204">
        <f t="shared" si="28"/>
        <v>0</v>
      </c>
      <c r="BH33" s="133">
        <f t="shared" si="29"/>
        <v>0</v>
      </c>
      <c r="BI33" s="225">
        <f t="shared" si="30"/>
        <v>0</v>
      </c>
      <c r="BJ33" s="290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+'44 21'!E34+'44 2A'!E34</f>
        <v>0</v>
      </c>
      <c r="F34" s="214">
        <f>+'44 21'!F34+'44 2A'!F34</f>
        <v>0</v>
      </c>
      <c r="G34" s="47">
        <f t="shared" si="47"/>
        <v>0</v>
      </c>
      <c r="H34" s="46">
        <f>+'44 21'!H34+'44 2A'!H34</f>
        <v>0</v>
      </c>
      <c r="I34" s="46">
        <f>+'44 21'!I34+'44 2A'!I34</f>
        <v>0</v>
      </c>
      <c r="J34" s="47">
        <f t="shared" si="32"/>
        <v>0</v>
      </c>
      <c r="K34" s="46">
        <f>+'44 21'!K34+'44 2A'!K34</f>
        <v>0</v>
      </c>
      <c r="L34" s="46">
        <f>+'44 21'!L34+'44 2A'!L34</f>
        <v>0</v>
      </c>
      <c r="M34" s="48">
        <f t="shared" si="33"/>
        <v>0</v>
      </c>
      <c r="N34" s="190">
        <f t="shared" si="34"/>
        <v>0</v>
      </c>
      <c r="O34" s="129">
        <f t="shared" si="35"/>
        <v>0</v>
      </c>
      <c r="P34" s="61">
        <f t="shared" si="36"/>
        <v>0</v>
      </c>
      <c r="Q34" s="127">
        <f>+'44 21'!Q34+'44 2A'!Q34</f>
        <v>0</v>
      </c>
      <c r="R34" s="46">
        <f>+'44 21'!R34+'44 2A'!R34</f>
        <v>0</v>
      </c>
      <c r="S34" s="47">
        <f t="shared" si="37"/>
        <v>0</v>
      </c>
      <c r="T34" s="49">
        <f>+'44 21'!T34+'44 2A'!T34</f>
        <v>0</v>
      </c>
      <c r="U34" s="46">
        <f>+'44 21'!U34+'44 2A'!U34</f>
        <v>0</v>
      </c>
      <c r="V34" s="47">
        <f t="shared" si="38"/>
        <v>0</v>
      </c>
      <c r="W34" s="49">
        <f>+'44 21'!W34+'44 2A'!W34</f>
        <v>0</v>
      </c>
      <c r="X34" s="46">
        <f>+'44 21'!X34+'44 2A'!X34</f>
        <v>0</v>
      </c>
      <c r="Y34" s="48">
        <f t="shared" si="39"/>
        <v>0</v>
      </c>
      <c r="Z34" s="190">
        <f t="shared" si="40"/>
        <v>0</v>
      </c>
      <c r="AA34" s="200">
        <f t="shared" si="41"/>
        <v>0</v>
      </c>
      <c r="AB34" s="61">
        <f t="shared" si="42"/>
        <v>0</v>
      </c>
      <c r="AC34" s="204">
        <f t="shared" si="43"/>
        <v>0</v>
      </c>
      <c r="AD34" s="133">
        <f t="shared" si="44"/>
        <v>0</v>
      </c>
      <c r="AE34" s="225">
        <f t="shared" si="45"/>
        <v>0</v>
      </c>
      <c r="AF34" s="293">
        <f>+'44 21'!AF34+'44 2A'!AF34</f>
        <v>0</v>
      </c>
      <c r="AG34" s="46">
        <f>+'44 21'!AG34+'44 2A'!AG34</f>
        <v>0</v>
      </c>
      <c r="AH34" s="50">
        <f t="shared" si="13"/>
        <v>0</v>
      </c>
      <c r="AI34" s="46">
        <f>+'44 21'!AI34+'44 2A'!AI34</f>
        <v>0</v>
      </c>
      <c r="AJ34" s="46">
        <f>+'44 21'!AJ34+'44 2A'!AJ34</f>
        <v>0</v>
      </c>
      <c r="AK34" s="50">
        <f t="shared" si="14"/>
        <v>0</v>
      </c>
      <c r="AL34" s="46">
        <f>+'44 21'!AL34+'44 2A'!AL34</f>
        <v>0</v>
      </c>
      <c r="AM34" s="46">
        <f>+'44 21'!AM34+'44 2A'!AM34</f>
        <v>0</v>
      </c>
      <c r="AN34" s="48">
        <f t="shared" si="15"/>
        <v>0</v>
      </c>
      <c r="AO34" s="190">
        <f t="shared" si="16"/>
        <v>0</v>
      </c>
      <c r="AP34" s="129">
        <f t="shared" si="17"/>
        <v>0</v>
      </c>
      <c r="AQ34" s="222">
        <f t="shared" si="18"/>
        <v>0</v>
      </c>
      <c r="AR34" s="293">
        <f>+'44 21'!AR34+'44 2A'!AR34</f>
        <v>0</v>
      </c>
      <c r="AS34" s="46">
        <f>+'44 21'!AS34+'44 2A'!AS34</f>
        <v>0</v>
      </c>
      <c r="AT34" s="47">
        <f t="shared" si="19"/>
        <v>0</v>
      </c>
      <c r="AU34" s="46">
        <f>+'44 21'!AU34+'44 2A'!AU34</f>
        <v>0</v>
      </c>
      <c r="AV34" s="46">
        <f>+'44 21'!AV34+'44 2A'!AV34</f>
        <v>0</v>
      </c>
      <c r="AW34" s="47">
        <f t="shared" si="20"/>
        <v>0</v>
      </c>
      <c r="AX34" s="46">
        <f>+'44 21'!AX34+'44 2A'!AX34</f>
        <v>0</v>
      </c>
      <c r="AY34" s="46">
        <f>+'44 21'!AY34+'44 2A'!AY34</f>
        <v>0</v>
      </c>
      <c r="AZ34" s="50">
        <f t="shared" si="21"/>
        <v>0</v>
      </c>
      <c r="BA34" s="190">
        <f t="shared" si="22"/>
        <v>0</v>
      </c>
      <c r="BB34" s="200">
        <f t="shared" si="23"/>
        <v>0</v>
      </c>
      <c r="BC34" s="222">
        <f t="shared" si="24"/>
        <v>0</v>
      </c>
      <c r="BD34" s="204">
        <f t="shared" si="25"/>
        <v>0</v>
      </c>
      <c r="BE34" s="217">
        <f t="shared" si="26"/>
        <v>0</v>
      </c>
      <c r="BF34" s="225">
        <f t="shared" si="27"/>
        <v>0</v>
      </c>
      <c r="BG34" s="204">
        <f t="shared" si="28"/>
        <v>0</v>
      </c>
      <c r="BH34" s="133">
        <f t="shared" si="29"/>
        <v>0</v>
      </c>
      <c r="BI34" s="225">
        <f t="shared" si="30"/>
        <v>0</v>
      </c>
      <c r="BJ34" s="290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+'44 21'!E35+'44 2A'!E35</f>
        <v>0</v>
      </c>
      <c r="F35" s="214">
        <f>+'44 21'!F35+'44 2A'!F35</f>
        <v>0</v>
      </c>
      <c r="G35" s="47">
        <f t="shared" si="47"/>
        <v>0</v>
      </c>
      <c r="H35" s="46">
        <f>+'44 21'!H35+'44 2A'!H35</f>
        <v>0</v>
      </c>
      <c r="I35" s="46">
        <f>+'44 21'!I35+'44 2A'!I35</f>
        <v>0</v>
      </c>
      <c r="J35" s="47">
        <f t="shared" si="32"/>
        <v>0</v>
      </c>
      <c r="K35" s="46">
        <f>+'44 21'!K35+'44 2A'!K35</f>
        <v>0</v>
      </c>
      <c r="L35" s="46">
        <f>+'44 21'!L35+'44 2A'!L35</f>
        <v>0</v>
      </c>
      <c r="M35" s="48">
        <f t="shared" si="33"/>
        <v>0</v>
      </c>
      <c r="N35" s="190">
        <f t="shared" si="34"/>
        <v>0</v>
      </c>
      <c r="O35" s="129">
        <f t="shared" si="35"/>
        <v>0</v>
      </c>
      <c r="P35" s="61">
        <f t="shared" si="36"/>
        <v>0</v>
      </c>
      <c r="Q35" s="127">
        <f>+'44 21'!Q35+'44 2A'!Q35</f>
        <v>0</v>
      </c>
      <c r="R35" s="46">
        <f>+'44 21'!R35+'44 2A'!R35</f>
        <v>0</v>
      </c>
      <c r="S35" s="47">
        <f t="shared" si="37"/>
        <v>0</v>
      </c>
      <c r="T35" s="49">
        <f>+'44 21'!T35+'44 2A'!T35</f>
        <v>0</v>
      </c>
      <c r="U35" s="46">
        <f>+'44 21'!U35+'44 2A'!U35</f>
        <v>0</v>
      </c>
      <c r="V35" s="47">
        <f t="shared" si="38"/>
        <v>0</v>
      </c>
      <c r="W35" s="49">
        <f>+'44 21'!W35+'44 2A'!W35</f>
        <v>0</v>
      </c>
      <c r="X35" s="46">
        <f>+'44 21'!X35+'44 2A'!X35</f>
        <v>0</v>
      </c>
      <c r="Y35" s="48">
        <f t="shared" si="39"/>
        <v>0</v>
      </c>
      <c r="Z35" s="190">
        <f t="shared" si="40"/>
        <v>0</v>
      </c>
      <c r="AA35" s="200">
        <f t="shared" si="41"/>
        <v>0</v>
      </c>
      <c r="AB35" s="61">
        <f t="shared" si="42"/>
        <v>0</v>
      </c>
      <c r="AC35" s="204">
        <f t="shared" si="43"/>
        <v>0</v>
      </c>
      <c r="AD35" s="133">
        <f t="shared" si="44"/>
        <v>0</v>
      </c>
      <c r="AE35" s="225">
        <f t="shared" si="45"/>
        <v>0</v>
      </c>
      <c r="AF35" s="293">
        <f>+'44 21'!AF35+'44 2A'!AF35</f>
        <v>0</v>
      </c>
      <c r="AG35" s="46">
        <f>+'44 21'!AG35+'44 2A'!AG35</f>
        <v>0</v>
      </c>
      <c r="AH35" s="50">
        <f t="shared" si="13"/>
        <v>0</v>
      </c>
      <c r="AI35" s="46">
        <f>+'44 21'!AI35+'44 2A'!AI35</f>
        <v>0</v>
      </c>
      <c r="AJ35" s="46">
        <f>+'44 21'!AJ35+'44 2A'!AJ35</f>
        <v>0</v>
      </c>
      <c r="AK35" s="50">
        <f t="shared" si="14"/>
        <v>0</v>
      </c>
      <c r="AL35" s="46">
        <f>+'44 21'!AL35+'44 2A'!AL35</f>
        <v>0</v>
      </c>
      <c r="AM35" s="46">
        <f>+'44 21'!AM35+'44 2A'!AM35</f>
        <v>0</v>
      </c>
      <c r="AN35" s="48">
        <f t="shared" si="15"/>
        <v>0</v>
      </c>
      <c r="AO35" s="190">
        <f t="shared" si="16"/>
        <v>0</v>
      </c>
      <c r="AP35" s="129">
        <f t="shared" si="17"/>
        <v>0</v>
      </c>
      <c r="AQ35" s="222">
        <f t="shared" si="18"/>
        <v>0</v>
      </c>
      <c r="AR35" s="293">
        <f>+'44 21'!AR35+'44 2A'!AR35</f>
        <v>0</v>
      </c>
      <c r="AS35" s="46">
        <f>+'44 21'!AS35+'44 2A'!AS35</f>
        <v>0</v>
      </c>
      <c r="AT35" s="47">
        <f t="shared" si="19"/>
        <v>0</v>
      </c>
      <c r="AU35" s="46">
        <f>+'44 21'!AU35+'44 2A'!AU35</f>
        <v>0</v>
      </c>
      <c r="AV35" s="46">
        <f>+'44 21'!AV35+'44 2A'!AV35</f>
        <v>0</v>
      </c>
      <c r="AW35" s="47">
        <f t="shared" si="20"/>
        <v>0</v>
      </c>
      <c r="AX35" s="46">
        <f>+'44 21'!AX35+'44 2A'!AX35</f>
        <v>0</v>
      </c>
      <c r="AY35" s="46">
        <f>+'44 21'!AY35+'44 2A'!AY35</f>
        <v>0</v>
      </c>
      <c r="AZ35" s="50">
        <f t="shared" si="21"/>
        <v>0</v>
      </c>
      <c r="BA35" s="190">
        <f t="shared" si="22"/>
        <v>0</v>
      </c>
      <c r="BB35" s="200">
        <f t="shared" si="23"/>
        <v>0</v>
      </c>
      <c r="BC35" s="222">
        <f t="shared" si="24"/>
        <v>0</v>
      </c>
      <c r="BD35" s="204">
        <f t="shared" si="25"/>
        <v>0</v>
      </c>
      <c r="BE35" s="217">
        <f t="shared" si="26"/>
        <v>0</v>
      </c>
      <c r="BF35" s="225">
        <f t="shared" si="27"/>
        <v>0</v>
      </c>
      <c r="BG35" s="204">
        <f t="shared" si="28"/>
        <v>0</v>
      </c>
      <c r="BH35" s="133">
        <f t="shared" si="29"/>
        <v>0</v>
      </c>
      <c r="BI35" s="225">
        <f t="shared" si="30"/>
        <v>0</v>
      </c>
      <c r="BJ35" s="290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+'44 21'!E36+'44 2A'!E36</f>
        <v>0</v>
      </c>
      <c r="F36" s="214">
        <f>+'44 21'!F36+'44 2A'!F36</f>
        <v>0</v>
      </c>
      <c r="G36" s="47">
        <f t="shared" si="47"/>
        <v>0</v>
      </c>
      <c r="H36" s="46">
        <f>+'44 21'!H36+'44 2A'!H36</f>
        <v>0</v>
      </c>
      <c r="I36" s="46">
        <f>+'44 21'!I36+'44 2A'!I36</f>
        <v>0</v>
      </c>
      <c r="J36" s="47">
        <f t="shared" si="32"/>
        <v>0</v>
      </c>
      <c r="K36" s="46">
        <f>+'44 21'!K36+'44 2A'!K36</f>
        <v>0</v>
      </c>
      <c r="L36" s="46">
        <f>+'44 21'!L36+'44 2A'!L36</f>
        <v>0</v>
      </c>
      <c r="M36" s="48">
        <f t="shared" si="33"/>
        <v>0</v>
      </c>
      <c r="N36" s="190">
        <f t="shared" si="34"/>
        <v>0</v>
      </c>
      <c r="O36" s="129">
        <f t="shared" si="35"/>
        <v>0</v>
      </c>
      <c r="P36" s="61">
        <f t="shared" si="36"/>
        <v>0</v>
      </c>
      <c r="Q36" s="127">
        <f>+'44 21'!Q36+'44 2A'!Q36</f>
        <v>0</v>
      </c>
      <c r="R36" s="46">
        <f>+'44 21'!R36+'44 2A'!R36</f>
        <v>0</v>
      </c>
      <c r="S36" s="47">
        <f t="shared" si="37"/>
        <v>0</v>
      </c>
      <c r="T36" s="49">
        <f>+'44 21'!T36+'44 2A'!T36</f>
        <v>0</v>
      </c>
      <c r="U36" s="46">
        <f>+'44 21'!U36+'44 2A'!U36</f>
        <v>0</v>
      </c>
      <c r="V36" s="47">
        <f t="shared" si="38"/>
        <v>0</v>
      </c>
      <c r="W36" s="49">
        <f>+'44 21'!W36+'44 2A'!W36</f>
        <v>0</v>
      </c>
      <c r="X36" s="46">
        <f>+'44 21'!X36+'44 2A'!X36</f>
        <v>0</v>
      </c>
      <c r="Y36" s="48">
        <f t="shared" si="39"/>
        <v>0</v>
      </c>
      <c r="Z36" s="190">
        <f t="shared" si="40"/>
        <v>0</v>
      </c>
      <c r="AA36" s="200">
        <f t="shared" si="41"/>
        <v>0</v>
      </c>
      <c r="AB36" s="61">
        <f t="shared" si="42"/>
        <v>0</v>
      </c>
      <c r="AC36" s="204">
        <f t="shared" si="43"/>
        <v>0</v>
      </c>
      <c r="AD36" s="133">
        <f t="shared" si="44"/>
        <v>0</v>
      </c>
      <c r="AE36" s="225">
        <f t="shared" si="45"/>
        <v>0</v>
      </c>
      <c r="AF36" s="293">
        <f>+'44 21'!AF36+'44 2A'!AF36</f>
        <v>0</v>
      </c>
      <c r="AG36" s="46">
        <f>+'44 21'!AG36+'44 2A'!AG36</f>
        <v>0</v>
      </c>
      <c r="AH36" s="50">
        <f t="shared" si="13"/>
        <v>0</v>
      </c>
      <c r="AI36" s="46">
        <f>+'44 21'!AI36+'44 2A'!AI36</f>
        <v>0</v>
      </c>
      <c r="AJ36" s="46">
        <f>+'44 21'!AJ36+'44 2A'!AJ36</f>
        <v>0</v>
      </c>
      <c r="AK36" s="50">
        <f t="shared" si="14"/>
        <v>0</v>
      </c>
      <c r="AL36" s="46">
        <f>+'44 21'!AL36+'44 2A'!AL36</f>
        <v>0</v>
      </c>
      <c r="AM36" s="46">
        <f>+'44 21'!AM36+'44 2A'!AM36</f>
        <v>0</v>
      </c>
      <c r="AN36" s="48">
        <f t="shared" si="15"/>
        <v>0</v>
      </c>
      <c r="AO36" s="190">
        <f t="shared" si="16"/>
        <v>0</v>
      </c>
      <c r="AP36" s="129">
        <f t="shared" si="17"/>
        <v>0</v>
      </c>
      <c r="AQ36" s="222">
        <f t="shared" si="18"/>
        <v>0</v>
      </c>
      <c r="AR36" s="293">
        <f>+'44 21'!AR36+'44 2A'!AR36</f>
        <v>0</v>
      </c>
      <c r="AS36" s="46">
        <f>+'44 21'!AS36+'44 2A'!AS36</f>
        <v>0</v>
      </c>
      <c r="AT36" s="47">
        <f t="shared" si="19"/>
        <v>0</v>
      </c>
      <c r="AU36" s="46">
        <f>+'44 21'!AU36+'44 2A'!AU36</f>
        <v>0</v>
      </c>
      <c r="AV36" s="46">
        <f>+'44 21'!AV36+'44 2A'!AV36</f>
        <v>0</v>
      </c>
      <c r="AW36" s="47">
        <f t="shared" si="20"/>
        <v>0</v>
      </c>
      <c r="AX36" s="46">
        <f>+'44 21'!AX36+'44 2A'!AX36</f>
        <v>0</v>
      </c>
      <c r="AY36" s="46">
        <f>+'44 21'!AY36+'44 2A'!AY36</f>
        <v>0</v>
      </c>
      <c r="AZ36" s="50">
        <f t="shared" si="21"/>
        <v>0</v>
      </c>
      <c r="BA36" s="190">
        <f t="shared" si="22"/>
        <v>0</v>
      </c>
      <c r="BB36" s="200">
        <f t="shared" si="23"/>
        <v>0</v>
      </c>
      <c r="BC36" s="222">
        <f t="shared" si="24"/>
        <v>0</v>
      </c>
      <c r="BD36" s="204">
        <f t="shared" si="25"/>
        <v>0</v>
      </c>
      <c r="BE36" s="217">
        <f t="shared" si="26"/>
        <v>0</v>
      </c>
      <c r="BF36" s="225">
        <f t="shared" si="27"/>
        <v>0</v>
      </c>
      <c r="BG36" s="204">
        <f t="shared" si="28"/>
        <v>0</v>
      </c>
      <c r="BH36" s="133">
        <f t="shared" si="29"/>
        <v>0</v>
      </c>
      <c r="BI36" s="225">
        <f t="shared" si="30"/>
        <v>0</v>
      </c>
      <c r="BJ36" s="290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+'44 21'!E37+'44 2A'!E37</f>
        <v>0</v>
      </c>
      <c r="F37" s="214">
        <f>+'44 21'!F37+'44 2A'!F37</f>
        <v>0</v>
      </c>
      <c r="G37" s="47">
        <f t="shared" si="47"/>
        <v>0</v>
      </c>
      <c r="H37" s="46">
        <f>+'44 21'!H37+'44 2A'!H37</f>
        <v>0</v>
      </c>
      <c r="I37" s="46">
        <f>+'44 21'!I37+'44 2A'!I37</f>
        <v>0</v>
      </c>
      <c r="J37" s="47">
        <f t="shared" si="32"/>
        <v>0</v>
      </c>
      <c r="K37" s="46">
        <f>+'44 21'!K37+'44 2A'!K37</f>
        <v>0</v>
      </c>
      <c r="L37" s="46">
        <f>+'44 21'!L37+'44 2A'!L37</f>
        <v>0</v>
      </c>
      <c r="M37" s="48">
        <f t="shared" si="33"/>
        <v>0</v>
      </c>
      <c r="N37" s="190">
        <f t="shared" si="34"/>
        <v>0</v>
      </c>
      <c r="O37" s="129">
        <f t="shared" si="35"/>
        <v>0</v>
      </c>
      <c r="P37" s="61">
        <f t="shared" si="36"/>
        <v>0</v>
      </c>
      <c r="Q37" s="127">
        <f>+'44 21'!Q37+'44 2A'!Q37</f>
        <v>0</v>
      </c>
      <c r="R37" s="46">
        <f>+'44 21'!R37+'44 2A'!R37</f>
        <v>0</v>
      </c>
      <c r="S37" s="47">
        <f t="shared" si="37"/>
        <v>0</v>
      </c>
      <c r="T37" s="49">
        <f>+'44 21'!T37+'44 2A'!T37</f>
        <v>0</v>
      </c>
      <c r="U37" s="46">
        <f>+'44 21'!U37+'44 2A'!U37</f>
        <v>0</v>
      </c>
      <c r="V37" s="47">
        <f t="shared" si="38"/>
        <v>0</v>
      </c>
      <c r="W37" s="49">
        <f>+'44 21'!W37+'44 2A'!W37</f>
        <v>0</v>
      </c>
      <c r="X37" s="46">
        <f>+'44 21'!X37+'44 2A'!X37</f>
        <v>0</v>
      </c>
      <c r="Y37" s="48">
        <f t="shared" si="39"/>
        <v>0</v>
      </c>
      <c r="Z37" s="190">
        <f t="shared" si="40"/>
        <v>0</v>
      </c>
      <c r="AA37" s="200">
        <f t="shared" si="41"/>
        <v>0</v>
      </c>
      <c r="AB37" s="61">
        <f t="shared" si="42"/>
        <v>0</v>
      </c>
      <c r="AC37" s="204">
        <f t="shared" si="43"/>
        <v>0</v>
      </c>
      <c r="AD37" s="133">
        <f t="shared" si="44"/>
        <v>0</v>
      </c>
      <c r="AE37" s="225">
        <f t="shared" si="45"/>
        <v>0</v>
      </c>
      <c r="AF37" s="293">
        <f>+'44 21'!AF37+'44 2A'!AF37</f>
        <v>0</v>
      </c>
      <c r="AG37" s="46">
        <f>+'44 21'!AG37+'44 2A'!AG37</f>
        <v>0</v>
      </c>
      <c r="AH37" s="50">
        <f t="shared" si="13"/>
        <v>0</v>
      </c>
      <c r="AI37" s="46">
        <f>+'44 21'!AI37+'44 2A'!AI37</f>
        <v>0</v>
      </c>
      <c r="AJ37" s="46">
        <f>+'44 21'!AJ37+'44 2A'!AJ37</f>
        <v>0</v>
      </c>
      <c r="AK37" s="50">
        <f t="shared" si="14"/>
        <v>0</v>
      </c>
      <c r="AL37" s="46">
        <f>+'44 21'!AL37+'44 2A'!AL37</f>
        <v>0</v>
      </c>
      <c r="AM37" s="46">
        <f>+'44 21'!AM37+'44 2A'!AM37</f>
        <v>0</v>
      </c>
      <c r="AN37" s="48">
        <f t="shared" si="15"/>
        <v>0</v>
      </c>
      <c r="AO37" s="190">
        <f t="shared" si="16"/>
        <v>0</v>
      </c>
      <c r="AP37" s="129">
        <f t="shared" si="17"/>
        <v>0</v>
      </c>
      <c r="AQ37" s="222">
        <f t="shared" si="18"/>
        <v>0</v>
      </c>
      <c r="AR37" s="293">
        <f>+'44 21'!AR37+'44 2A'!AR37</f>
        <v>0</v>
      </c>
      <c r="AS37" s="46">
        <f>+'44 21'!AS37+'44 2A'!AS37</f>
        <v>0</v>
      </c>
      <c r="AT37" s="47">
        <f t="shared" si="19"/>
        <v>0</v>
      </c>
      <c r="AU37" s="46">
        <f>+'44 21'!AU37+'44 2A'!AU37</f>
        <v>0</v>
      </c>
      <c r="AV37" s="46">
        <f>+'44 21'!AV37+'44 2A'!AV37</f>
        <v>0</v>
      </c>
      <c r="AW37" s="47">
        <f t="shared" si="20"/>
        <v>0</v>
      </c>
      <c r="AX37" s="46">
        <f>+'44 21'!AX37+'44 2A'!AX37</f>
        <v>0</v>
      </c>
      <c r="AY37" s="46">
        <f>+'44 21'!AY37+'44 2A'!AY37</f>
        <v>0</v>
      </c>
      <c r="AZ37" s="50">
        <f t="shared" si="21"/>
        <v>0</v>
      </c>
      <c r="BA37" s="190">
        <f t="shared" si="22"/>
        <v>0</v>
      </c>
      <c r="BB37" s="200">
        <f t="shared" si="23"/>
        <v>0</v>
      </c>
      <c r="BC37" s="222">
        <f t="shared" si="24"/>
        <v>0</v>
      </c>
      <c r="BD37" s="204">
        <f t="shared" si="25"/>
        <v>0</v>
      </c>
      <c r="BE37" s="217">
        <f t="shared" si="26"/>
        <v>0</v>
      </c>
      <c r="BF37" s="225">
        <f t="shared" si="27"/>
        <v>0</v>
      </c>
      <c r="BG37" s="204">
        <f t="shared" si="28"/>
        <v>0</v>
      </c>
      <c r="BH37" s="133">
        <f t="shared" si="29"/>
        <v>0</v>
      </c>
      <c r="BI37" s="225">
        <f t="shared" si="30"/>
        <v>0</v>
      </c>
      <c r="BJ37" s="290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+'44 21'!E38+'44 2A'!E38</f>
        <v>0</v>
      </c>
      <c r="F38" s="214">
        <f>+'44 21'!F38+'44 2A'!F38</f>
        <v>0</v>
      </c>
      <c r="G38" s="47">
        <f t="shared" si="47"/>
        <v>0</v>
      </c>
      <c r="H38" s="46">
        <f>+'44 21'!H38+'44 2A'!H38</f>
        <v>0</v>
      </c>
      <c r="I38" s="46">
        <f>+'44 21'!I38+'44 2A'!I38</f>
        <v>0</v>
      </c>
      <c r="J38" s="47">
        <f t="shared" si="32"/>
        <v>0</v>
      </c>
      <c r="K38" s="46">
        <f>+'44 21'!K38+'44 2A'!K38</f>
        <v>0</v>
      </c>
      <c r="L38" s="46">
        <f>+'44 21'!L38+'44 2A'!L38</f>
        <v>0</v>
      </c>
      <c r="M38" s="48">
        <f t="shared" si="33"/>
        <v>0</v>
      </c>
      <c r="N38" s="190">
        <f t="shared" si="34"/>
        <v>0</v>
      </c>
      <c r="O38" s="129">
        <f t="shared" si="35"/>
        <v>0</v>
      </c>
      <c r="P38" s="61">
        <f t="shared" si="36"/>
        <v>0</v>
      </c>
      <c r="Q38" s="127">
        <f>+'44 21'!Q38+'44 2A'!Q38</f>
        <v>0</v>
      </c>
      <c r="R38" s="46">
        <f>+'44 21'!R38+'44 2A'!R38</f>
        <v>0</v>
      </c>
      <c r="S38" s="47">
        <f t="shared" si="37"/>
        <v>0</v>
      </c>
      <c r="T38" s="49">
        <f>+'44 21'!T38+'44 2A'!T38</f>
        <v>0</v>
      </c>
      <c r="U38" s="46">
        <f>+'44 21'!U38+'44 2A'!U38</f>
        <v>0</v>
      </c>
      <c r="V38" s="47">
        <f t="shared" si="38"/>
        <v>0</v>
      </c>
      <c r="W38" s="49">
        <f>+'44 21'!W38+'44 2A'!W38</f>
        <v>0</v>
      </c>
      <c r="X38" s="46">
        <f>+'44 21'!X38+'44 2A'!X38</f>
        <v>0</v>
      </c>
      <c r="Y38" s="48">
        <f t="shared" si="39"/>
        <v>0</v>
      </c>
      <c r="Z38" s="190">
        <f t="shared" si="40"/>
        <v>0</v>
      </c>
      <c r="AA38" s="200">
        <f t="shared" si="41"/>
        <v>0</v>
      </c>
      <c r="AB38" s="61">
        <f t="shared" si="42"/>
        <v>0</v>
      </c>
      <c r="AC38" s="204">
        <f t="shared" si="43"/>
        <v>0</v>
      </c>
      <c r="AD38" s="133">
        <f t="shared" si="44"/>
        <v>0</v>
      </c>
      <c r="AE38" s="225">
        <f t="shared" si="45"/>
        <v>0</v>
      </c>
      <c r="AF38" s="293">
        <f>+'44 21'!AF38+'44 2A'!AF38</f>
        <v>0</v>
      </c>
      <c r="AG38" s="46">
        <f>+'44 21'!AG38+'44 2A'!AG38</f>
        <v>0</v>
      </c>
      <c r="AH38" s="50">
        <f t="shared" si="13"/>
        <v>0</v>
      </c>
      <c r="AI38" s="46">
        <f>+'44 21'!AI38+'44 2A'!AI38</f>
        <v>0</v>
      </c>
      <c r="AJ38" s="46">
        <f>+'44 21'!AJ38+'44 2A'!AJ38</f>
        <v>0</v>
      </c>
      <c r="AK38" s="50">
        <f t="shared" si="14"/>
        <v>0</v>
      </c>
      <c r="AL38" s="46">
        <f>+'44 21'!AL38+'44 2A'!AL38</f>
        <v>0</v>
      </c>
      <c r="AM38" s="46">
        <f>+'44 21'!AM38+'44 2A'!AM38</f>
        <v>0</v>
      </c>
      <c r="AN38" s="48">
        <f t="shared" si="15"/>
        <v>0</v>
      </c>
      <c r="AO38" s="190">
        <f t="shared" si="16"/>
        <v>0</v>
      </c>
      <c r="AP38" s="129">
        <f t="shared" si="17"/>
        <v>0</v>
      </c>
      <c r="AQ38" s="222">
        <f t="shared" si="18"/>
        <v>0</v>
      </c>
      <c r="AR38" s="293">
        <f>+'44 21'!AR38+'44 2A'!AR38</f>
        <v>0</v>
      </c>
      <c r="AS38" s="46">
        <f>+'44 21'!AS38+'44 2A'!AS38</f>
        <v>0</v>
      </c>
      <c r="AT38" s="47">
        <f t="shared" si="19"/>
        <v>0</v>
      </c>
      <c r="AU38" s="46">
        <f>+'44 21'!AU38+'44 2A'!AU38</f>
        <v>0</v>
      </c>
      <c r="AV38" s="46">
        <f>+'44 21'!AV38+'44 2A'!AV38</f>
        <v>0</v>
      </c>
      <c r="AW38" s="47">
        <f t="shared" si="20"/>
        <v>0</v>
      </c>
      <c r="AX38" s="46">
        <f>+'44 21'!AX38+'44 2A'!AX38</f>
        <v>0</v>
      </c>
      <c r="AY38" s="46">
        <f>+'44 21'!AY38+'44 2A'!AY38</f>
        <v>0</v>
      </c>
      <c r="AZ38" s="50">
        <f t="shared" si="21"/>
        <v>0</v>
      </c>
      <c r="BA38" s="190">
        <f t="shared" si="22"/>
        <v>0</v>
      </c>
      <c r="BB38" s="200">
        <f t="shared" si="23"/>
        <v>0</v>
      </c>
      <c r="BC38" s="222">
        <f t="shared" si="24"/>
        <v>0</v>
      </c>
      <c r="BD38" s="204">
        <f t="shared" si="25"/>
        <v>0</v>
      </c>
      <c r="BE38" s="217">
        <f t="shared" si="26"/>
        <v>0</v>
      </c>
      <c r="BF38" s="225">
        <f t="shared" si="27"/>
        <v>0</v>
      </c>
      <c r="BG38" s="204">
        <f t="shared" si="28"/>
        <v>0</v>
      </c>
      <c r="BH38" s="133">
        <f t="shared" si="29"/>
        <v>0</v>
      </c>
      <c r="BI38" s="225">
        <f t="shared" si="30"/>
        <v>0</v>
      </c>
      <c r="BJ38" s="290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+'44 21'!E39+'44 2A'!E39</f>
        <v>0</v>
      </c>
      <c r="F39" s="214">
        <f>+'44 21'!F39+'44 2A'!F39</f>
        <v>0</v>
      </c>
      <c r="G39" s="47">
        <f t="shared" si="47"/>
        <v>0</v>
      </c>
      <c r="H39" s="46">
        <f>+'44 21'!H39+'44 2A'!H39</f>
        <v>0</v>
      </c>
      <c r="I39" s="46">
        <f>+'44 21'!I39+'44 2A'!I39</f>
        <v>0</v>
      </c>
      <c r="J39" s="47">
        <f t="shared" si="32"/>
        <v>0</v>
      </c>
      <c r="K39" s="46">
        <f>+'44 21'!K39+'44 2A'!K39</f>
        <v>0</v>
      </c>
      <c r="L39" s="46">
        <f>+'44 21'!L39+'44 2A'!L39</f>
        <v>0</v>
      </c>
      <c r="M39" s="48">
        <f t="shared" si="33"/>
        <v>0</v>
      </c>
      <c r="N39" s="190">
        <f t="shared" si="34"/>
        <v>0</v>
      </c>
      <c r="O39" s="129">
        <f t="shared" si="35"/>
        <v>0</v>
      </c>
      <c r="P39" s="61">
        <f t="shared" si="36"/>
        <v>0</v>
      </c>
      <c r="Q39" s="127">
        <f>+'44 21'!Q39+'44 2A'!Q39</f>
        <v>0</v>
      </c>
      <c r="R39" s="46">
        <f>+'44 21'!R39+'44 2A'!R39</f>
        <v>0</v>
      </c>
      <c r="S39" s="47">
        <f t="shared" si="37"/>
        <v>0</v>
      </c>
      <c r="T39" s="49">
        <f>+'44 21'!T39+'44 2A'!T39</f>
        <v>0</v>
      </c>
      <c r="U39" s="46">
        <f>+'44 21'!U39+'44 2A'!U39</f>
        <v>0</v>
      </c>
      <c r="V39" s="47">
        <f t="shared" si="38"/>
        <v>0</v>
      </c>
      <c r="W39" s="49">
        <f>+'44 21'!W39+'44 2A'!W39</f>
        <v>0</v>
      </c>
      <c r="X39" s="46">
        <f>+'44 21'!X39+'44 2A'!X39</f>
        <v>0</v>
      </c>
      <c r="Y39" s="48">
        <f t="shared" si="39"/>
        <v>0</v>
      </c>
      <c r="Z39" s="190">
        <f t="shared" si="40"/>
        <v>0</v>
      </c>
      <c r="AA39" s="200">
        <f t="shared" si="41"/>
        <v>0</v>
      </c>
      <c r="AB39" s="61">
        <f t="shared" si="42"/>
        <v>0</v>
      </c>
      <c r="AC39" s="204">
        <f t="shared" si="43"/>
        <v>0</v>
      </c>
      <c r="AD39" s="133">
        <f t="shared" si="44"/>
        <v>0</v>
      </c>
      <c r="AE39" s="225">
        <f t="shared" si="45"/>
        <v>0</v>
      </c>
      <c r="AF39" s="293">
        <f>+'44 21'!AF39+'44 2A'!AF39</f>
        <v>0</v>
      </c>
      <c r="AG39" s="46">
        <f>+'44 21'!AG39+'44 2A'!AG39</f>
        <v>0</v>
      </c>
      <c r="AH39" s="50">
        <f t="shared" si="13"/>
        <v>0</v>
      </c>
      <c r="AI39" s="46">
        <f>+'44 21'!AI39+'44 2A'!AI39</f>
        <v>0</v>
      </c>
      <c r="AJ39" s="46">
        <f>+'44 21'!AJ39+'44 2A'!AJ39</f>
        <v>0</v>
      </c>
      <c r="AK39" s="50">
        <f t="shared" si="14"/>
        <v>0</v>
      </c>
      <c r="AL39" s="46">
        <f>+'44 21'!AL39+'44 2A'!AL39</f>
        <v>0</v>
      </c>
      <c r="AM39" s="46">
        <f>+'44 21'!AM39+'44 2A'!AM39</f>
        <v>0</v>
      </c>
      <c r="AN39" s="48">
        <f t="shared" si="15"/>
        <v>0</v>
      </c>
      <c r="AO39" s="190">
        <f t="shared" si="16"/>
        <v>0</v>
      </c>
      <c r="AP39" s="129">
        <f t="shared" si="17"/>
        <v>0</v>
      </c>
      <c r="AQ39" s="222">
        <f t="shared" si="18"/>
        <v>0</v>
      </c>
      <c r="AR39" s="293">
        <f>+'44 21'!AR39+'44 2A'!AR39</f>
        <v>0</v>
      </c>
      <c r="AS39" s="46">
        <f>+'44 21'!AS39+'44 2A'!AS39</f>
        <v>0</v>
      </c>
      <c r="AT39" s="47">
        <f t="shared" si="19"/>
        <v>0</v>
      </c>
      <c r="AU39" s="46">
        <f>+'44 21'!AU39+'44 2A'!AU39</f>
        <v>0</v>
      </c>
      <c r="AV39" s="46">
        <f>+'44 21'!AV39+'44 2A'!AV39</f>
        <v>0</v>
      </c>
      <c r="AW39" s="47">
        <f t="shared" si="20"/>
        <v>0</v>
      </c>
      <c r="AX39" s="46">
        <f>+'44 21'!AX39+'44 2A'!AX39</f>
        <v>0</v>
      </c>
      <c r="AY39" s="46">
        <f>+'44 21'!AY39+'44 2A'!AY39</f>
        <v>0</v>
      </c>
      <c r="AZ39" s="50">
        <f t="shared" si="21"/>
        <v>0</v>
      </c>
      <c r="BA39" s="190">
        <f t="shared" si="22"/>
        <v>0</v>
      </c>
      <c r="BB39" s="200">
        <f t="shared" si="23"/>
        <v>0</v>
      </c>
      <c r="BC39" s="222">
        <f t="shared" si="24"/>
        <v>0</v>
      </c>
      <c r="BD39" s="204">
        <f t="shared" si="25"/>
        <v>0</v>
      </c>
      <c r="BE39" s="217">
        <f t="shared" si="26"/>
        <v>0</v>
      </c>
      <c r="BF39" s="225">
        <f t="shared" si="27"/>
        <v>0</v>
      </c>
      <c r="BG39" s="204">
        <f t="shared" si="28"/>
        <v>0</v>
      </c>
      <c r="BH39" s="133">
        <f t="shared" si="29"/>
        <v>0</v>
      </c>
      <c r="BI39" s="225">
        <f t="shared" si="30"/>
        <v>0</v>
      </c>
      <c r="BJ39" s="290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+'44 21'!E40+'44 2A'!E40</f>
        <v>0</v>
      </c>
      <c r="F40" s="214">
        <f>+'44 21'!F40+'44 2A'!F40</f>
        <v>0</v>
      </c>
      <c r="G40" s="47">
        <f t="shared" si="47"/>
        <v>0</v>
      </c>
      <c r="H40" s="46">
        <f>+'44 21'!H40+'44 2A'!H40</f>
        <v>0</v>
      </c>
      <c r="I40" s="46">
        <f>+'44 21'!I40+'44 2A'!I40</f>
        <v>0</v>
      </c>
      <c r="J40" s="47">
        <f t="shared" si="32"/>
        <v>0</v>
      </c>
      <c r="K40" s="46">
        <f>+'44 21'!K40+'44 2A'!K40</f>
        <v>0</v>
      </c>
      <c r="L40" s="46">
        <f>+'44 21'!L40+'44 2A'!L40</f>
        <v>0</v>
      </c>
      <c r="M40" s="48">
        <f t="shared" si="33"/>
        <v>0</v>
      </c>
      <c r="N40" s="190">
        <f t="shared" si="34"/>
        <v>0</v>
      </c>
      <c r="O40" s="129">
        <f t="shared" si="35"/>
        <v>0</v>
      </c>
      <c r="P40" s="61">
        <f t="shared" si="36"/>
        <v>0</v>
      </c>
      <c r="Q40" s="127">
        <f>+'44 21'!Q40+'44 2A'!Q40</f>
        <v>0</v>
      </c>
      <c r="R40" s="46">
        <f>+'44 21'!R40+'44 2A'!R40</f>
        <v>0</v>
      </c>
      <c r="S40" s="47">
        <f t="shared" si="37"/>
        <v>0</v>
      </c>
      <c r="T40" s="49">
        <f>+'44 21'!T40+'44 2A'!T40</f>
        <v>0</v>
      </c>
      <c r="U40" s="46">
        <f>+'44 21'!U40+'44 2A'!U40</f>
        <v>0</v>
      </c>
      <c r="V40" s="47">
        <f t="shared" si="38"/>
        <v>0</v>
      </c>
      <c r="W40" s="49">
        <f>+'44 21'!W40+'44 2A'!W40</f>
        <v>0</v>
      </c>
      <c r="X40" s="46">
        <f>+'44 21'!X40+'44 2A'!X40</f>
        <v>0</v>
      </c>
      <c r="Y40" s="48">
        <f t="shared" si="39"/>
        <v>0</v>
      </c>
      <c r="Z40" s="190">
        <f t="shared" si="40"/>
        <v>0</v>
      </c>
      <c r="AA40" s="200">
        <f t="shared" si="41"/>
        <v>0</v>
      </c>
      <c r="AB40" s="61">
        <f t="shared" si="42"/>
        <v>0</v>
      </c>
      <c r="AC40" s="204">
        <f t="shared" si="43"/>
        <v>0</v>
      </c>
      <c r="AD40" s="133">
        <f t="shared" si="44"/>
        <v>0</v>
      </c>
      <c r="AE40" s="225">
        <f t="shared" si="45"/>
        <v>0</v>
      </c>
      <c r="AF40" s="293">
        <f>+'44 21'!AF40+'44 2A'!AF40</f>
        <v>0</v>
      </c>
      <c r="AG40" s="46">
        <f>+'44 21'!AG40+'44 2A'!AG40</f>
        <v>0</v>
      </c>
      <c r="AH40" s="50">
        <f t="shared" si="13"/>
        <v>0</v>
      </c>
      <c r="AI40" s="46">
        <f>+'44 21'!AI40+'44 2A'!AI40</f>
        <v>0</v>
      </c>
      <c r="AJ40" s="46">
        <f>+'44 21'!AJ40+'44 2A'!AJ40</f>
        <v>0</v>
      </c>
      <c r="AK40" s="50">
        <f t="shared" si="14"/>
        <v>0</v>
      </c>
      <c r="AL40" s="46">
        <f>+'44 21'!AL40+'44 2A'!AL40</f>
        <v>0</v>
      </c>
      <c r="AM40" s="46">
        <f>+'44 21'!AM40+'44 2A'!AM40</f>
        <v>0</v>
      </c>
      <c r="AN40" s="48">
        <f t="shared" si="15"/>
        <v>0</v>
      </c>
      <c r="AO40" s="190">
        <f t="shared" si="16"/>
        <v>0</v>
      </c>
      <c r="AP40" s="129">
        <f t="shared" si="17"/>
        <v>0</v>
      </c>
      <c r="AQ40" s="222">
        <f t="shared" si="18"/>
        <v>0</v>
      </c>
      <c r="AR40" s="293">
        <f>+'44 21'!AR40+'44 2A'!AR40</f>
        <v>0</v>
      </c>
      <c r="AS40" s="46">
        <f>+'44 21'!AS40+'44 2A'!AS40</f>
        <v>0</v>
      </c>
      <c r="AT40" s="47">
        <f t="shared" si="19"/>
        <v>0</v>
      </c>
      <c r="AU40" s="46">
        <f>+'44 21'!AU40+'44 2A'!AU40</f>
        <v>0</v>
      </c>
      <c r="AV40" s="46">
        <f>+'44 21'!AV40+'44 2A'!AV40</f>
        <v>0</v>
      </c>
      <c r="AW40" s="47">
        <f t="shared" si="20"/>
        <v>0</v>
      </c>
      <c r="AX40" s="46">
        <f>+'44 21'!AX40+'44 2A'!AX40</f>
        <v>0</v>
      </c>
      <c r="AY40" s="46">
        <f>+'44 21'!AY40+'44 2A'!AY40</f>
        <v>0</v>
      </c>
      <c r="AZ40" s="50">
        <f t="shared" si="21"/>
        <v>0</v>
      </c>
      <c r="BA40" s="190">
        <f t="shared" si="22"/>
        <v>0</v>
      </c>
      <c r="BB40" s="200">
        <f t="shared" si="23"/>
        <v>0</v>
      </c>
      <c r="BC40" s="222">
        <f t="shared" si="24"/>
        <v>0</v>
      </c>
      <c r="BD40" s="204">
        <f t="shared" si="25"/>
        <v>0</v>
      </c>
      <c r="BE40" s="217">
        <f t="shared" si="26"/>
        <v>0</v>
      </c>
      <c r="BF40" s="225">
        <f t="shared" si="27"/>
        <v>0</v>
      </c>
      <c r="BG40" s="204">
        <f t="shared" si="28"/>
        <v>0</v>
      </c>
      <c r="BH40" s="133">
        <f t="shared" si="29"/>
        <v>0</v>
      </c>
      <c r="BI40" s="225">
        <f t="shared" si="30"/>
        <v>0</v>
      </c>
      <c r="BJ40" s="290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+'44 21'!E41+'44 2A'!E41</f>
        <v>0</v>
      </c>
      <c r="F41" s="214">
        <f>+'44 21'!F41+'44 2A'!F41</f>
        <v>0</v>
      </c>
      <c r="G41" s="47">
        <f t="shared" si="47"/>
        <v>0</v>
      </c>
      <c r="H41" s="46">
        <f>+'44 21'!H41+'44 2A'!H41</f>
        <v>0</v>
      </c>
      <c r="I41" s="46">
        <f>+'44 21'!I41+'44 2A'!I41</f>
        <v>0</v>
      </c>
      <c r="J41" s="47">
        <f t="shared" si="32"/>
        <v>0</v>
      </c>
      <c r="K41" s="46">
        <f>+'44 21'!K41+'44 2A'!K41</f>
        <v>0</v>
      </c>
      <c r="L41" s="46">
        <f>+'44 21'!L41+'44 2A'!L41</f>
        <v>0</v>
      </c>
      <c r="M41" s="48">
        <f t="shared" si="33"/>
        <v>0</v>
      </c>
      <c r="N41" s="190">
        <f t="shared" si="34"/>
        <v>0</v>
      </c>
      <c r="O41" s="129">
        <f t="shared" si="35"/>
        <v>0</v>
      </c>
      <c r="P41" s="61">
        <f t="shared" si="36"/>
        <v>0</v>
      </c>
      <c r="Q41" s="127">
        <f>+'44 21'!Q41+'44 2A'!Q41</f>
        <v>0</v>
      </c>
      <c r="R41" s="46">
        <f>+'44 21'!R41+'44 2A'!R41</f>
        <v>0</v>
      </c>
      <c r="S41" s="47">
        <f t="shared" si="37"/>
        <v>0</v>
      </c>
      <c r="T41" s="49">
        <f>+'44 21'!T41+'44 2A'!T41</f>
        <v>0</v>
      </c>
      <c r="U41" s="46">
        <f>+'44 21'!U41+'44 2A'!U41</f>
        <v>0</v>
      </c>
      <c r="V41" s="47">
        <f t="shared" si="38"/>
        <v>0</v>
      </c>
      <c r="W41" s="49">
        <f>+'44 21'!W41+'44 2A'!W41</f>
        <v>0</v>
      </c>
      <c r="X41" s="46">
        <f>+'44 21'!X41+'44 2A'!X41</f>
        <v>0</v>
      </c>
      <c r="Y41" s="48">
        <f t="shared" si="39"/>
        <v>0</v>
      </c>
      <c r="Z41" s="190">
        <f t="shared" si="40"/>
        <v>0</v>
      </c>
      <c r="AA41" s="200">
        <f t="shared" si="41"/>
        <v>0</v>
      </c>
      <c r="AB41" s="61">
        <f t="shared" si="42"/>
        <v>0</v>
      </c>
      <c r="AC41" s="204">
        <f t="shared" si="43"/>
        <v>0</v>
      </c>
      <c r="AD41" s="133">
        <f t="shared" si="44"/>
        <v>0</v>
      </c>
      <c r="AE41" s="225">
        <f t="shared" si="45"/>
        <v>0</v>
      </c>
      <c r="AF41" s="293">
        <f>+'44 21'!AF41+'44 2A'!AF41</f>
        <v>0</v>
      </c>
      <c r="AG41" s="46">
        <f>+'44 21'!AG41+'44 2A'!AG41</f>
        <v>0</v>
      </c>
      <c r="AH41" s="50">
        <f t="shared" si="13"/>
        <v>0</v>
      </c>
      <c r="AI41" s="46">
        <f>+'44 21'!AI41+'44 2A'!AI41</f>
        <v>0</v>
      </c>
      <c r="AJ41" s="46">
        <f>+'44 21'!AJ41+'44 2A'!AJ41</f>
        <v>0</v>
      </c>
      <c r="AK41" s="50">
        <f t="shared" si="14"/>
        <v>0</v>
      </c>
      <c r="AL41" s="46">
        <f>+'44 21'!AL41+'44 2A'!AL41</f>
        <v>0</v>
      </c>
      <c r="AM41" s="46">
        <f>+'44 21'!AM41+'44 2A'!AM41</f>
        <v>0</v>
      </c>
      <c r="AN41" s="48">
        <f t="shared" si="15"/>
        <v>0</v>
      </c>
      <c r="AO41" s="190">
        <f t="shared" si="16"/>
        <v>0</v>
      </c>
      <c r="AP41" s="129">
        <f t="shared" si="17"/>
        <v>0</v>
      </c>
      <c r="AQ41" s="222">
        <f t="shared" si="18"/>
        <v>0</v>
      </c>
      <c r="AR41" s="293">
        <f>+'44 21'!AR41+'44 2A'!AR41</f>
        <v>0</v>
      </c>
      <c r="AS41" s="46">
        <f>+'44 21'!AS41+'44 2A'!AS41</f>
        <v>0</v>
      </c>
      <c r="AT41" s="47">
        <f t="shared" si="19"/>
        <v>0</v>
      </c>
      <c r="AU41" s="46">
        <f>+'44 21'!AU41+'44 2A'!AU41</f>
        <v>0</v>
      </c>
      <c r="AV41" s="46">
        <f>+'44 21'!AV41+'44 2A'!AV41</f>
        <v>0</v>
      </c>
      <c r="AW41" s="47">
        <f t="shared" si="20"/>
        <v>0</v>
      </c>
      <c r="AX41" s="46">
        <f>+'44 21'!AX41+'44 2A'!AX41</f>
        <v>0</v>
      </c>
      <c r="AY41" s="46">
        <f>+'44 21'!AY41+'44 2A'!AY41</f>
        <v>0</v>
      </c>
      <c r="AZ41" s="50">
        <f t="shared" si="21"/>
        <v>0</v>
      </c>
      <c r="BA41" s="190">
        <f t="shared" si="22"/>
        <v>0</v>
      </c>
      <c r="BB41" s="200">
        <f t="shared" si="23"/>
        <v>0</v>
      </c>
      <c r="BC41" s="222">
        <f t="shared" si="24"/>
        <v>0</v>
      </c>
      <c r="BD41" s="204">
        <f t="shared" si="25"/>
        <v>0</v>
      </c>
      <c r="BE41" s="217">
        <f t="shared" si="26"/>
        <v>0</v>
      </c>
      <c r="BF41" s="225">
        <f t="shared" si="27"/>
        <v>0</v>
      </c>
      <c r="BG41" s="204">
        <f t="shared" si="28"/>
        <v>0</v>
      </c>
      <c r="BH41" s="133">
        <f t="shared" si="29"/>
        <v>0</v>
      </c>
      <c r="BI41" s="225">
        <f t="shared" si="30"/>
        <v>0</v>
      </c>
      <c r="BJ41" s="290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+'44 21'!E42+'44 2A'!E42</f>
        <v>0</v>
      </c>
      <c r="F42" s="214">
        <f>+'44 21'!F42+'44 2A'!F42</f>
        <v>0</v>
      </c>
      <c r="G42" s="47">
        <f t="shared" si="47"/>
        <v>0</v>
      </c>
      <c r="H42" s="46">
        <f>+'44 21'!H42+'44 2A'!H42</f>
        <v>0</v>
      </c>
      <c r="I42" s="46">
        <f>+'44 21'!I42+'44 2A'!I42</f>
        <v>0</v>
      </c>
      <c r="J42" s="47">
        <f t="shared" si="32"/>
        <v>0</v>
      </c>
      <c r="K42" s="46">
        <f>+'44 21'!K42+'44 2A'!K42</f>
        <v>0</v>
      </c>
      <c r="L42" s="46">
        <f>+'44 21'!L42+'44 2A'!L42</f>
        <v>0</v>
      </c>
      <c r="M42" s="48">
        <f t="shared" si="33"/>
        <v>0</v>
      </c>
      <c r="N42" s="190">
        <f t="shared" si="34"/>
        <v>0</v>
      </c>
      <c r="O42" s="129">
        <f t="shared" si="35"/>
        <v>0</v>
      </c>
      <c r="P42" s="61">
        <f t="shared" si="36"/>
        <v>0</v>
      </c>
      <c r="Q42" s="127">
        <f>+'44 21'!Q42+'44 2A'!Q42</f>
        <v>0</v>
      </c>
      <c r="R42" s="46">
        <f>+'44 21'!R42+'44 2A'!R42</f>
        <v>0</v>
      </c>
      <c r="S42" s="47">
        <f t="shared" si="37"/>
        <v>0</v>
      </c>
      <c r="T42" s="49">
        <f>+'44 21'!T42+'44 2A'!T42</f>
        <v>0</v>
      </c>
      <c r="U42" s="46">
        <f>+'44 21'!U42+'44 2A'!U42</f>
        <v>0</v>
      </c>
      <c r="V42" s="47">
        <f t="shared" si="38"/>
        <v>0</v>
      </c>
      <c r="W42" s="49">
        <f>+'44 21'!W42+'44 2A'!W42</f>
        <v>0</v>
      </c>
      <c r="X42" s="46">
        <f>+'44 21'!X42+'44 2A'!X42</f>
        <v>0</v>
      </c>
      <c r="Y42" s="48">
        <f t="shared" si="39"/>
        <v>0</v>
      </c>
      <c r="Z42" s="190">
        <f t="shared" si="40"/>
        <v>0</v>
      </c>
      <c r="AA42" s="200">
        <f t="shared" si="41"/>
        <v>0</v>
      </c>
      <c r="AB42" s="61">
        <f t="shared" si="42"/>
        <v>0</v>
      </c>
      <c r="AC42" s="204">
        <f t="shared" si="43"/>
        <v>0</v>
      </c>
      <c r="AD42" s="133">
        <f t="shared" si="44"/>
        <v>0</v>
      </c>
      <c r="AE42" s="225">
        <f t="shared" si="45"/>
        <v>0</v>
      </c>
      <c r="AF42" s="293">
        <f>+'44 21'!AF42+'44 2A'!AF42</f>
        <v>0</v>
      </c>
      <c r="AG42" s="46">
        <f>+'44 21'!AG42+'44 2A'!AG42</f>
        <v>0</v>
      </c>
      <c r="AH42" s="50">
        <f t="shared" si="13"/>
        <v>0</v>
      </c>
      <c r="AI42" s="46">
        <f>+'44 21'!AI42+'44 2A'!AI42</f>
        <v>0</v>
      </c>
      <c r="AJ42" s="46">
        <f>+'44 21'!AJ42+'44 2A'!AJ42</f>
        <v>0</v>
      </c>
      <c r="AK42" s="50">
        <f t="shared" si="14"/>
        <v>0</v>
      </c>
      <c r="AL42" s="46">
        <f>+'44 21'!AL42+'44 2A'!AL42</f>
        <v>0</v>
      </c>
      <c r="AM42" s="46">
        <f>+'44 21'!AM42+'44 2A'!AM42</f>
        <v>0</v>
      </c>
      <c r="AN42" s="48">
        <f t="shared" si="15"/>
        <v>0</v>
      </c>
      <c r="AO42" s="190">
        <f t="shared" si="16"/>
        <v>0</v>
      </c>
      <c r="AP42" s="129">
        <f t="shared" si="17"/>
        <v>0</v>
      </c>
      <c r="AQ42" s="222">
        <f t="shared" si="18"/>
        <v>0</v>
      </c>
      <c r="AR42" s="293">
        <f>+'44 21'!AR42+'44 2A'!AR42</f>
        <v>0</v>
      </c>
      <c r="AS42" s="46">
        <f>+'44 21'!AS42+'44 2A'!AS42</f>
        <v>0</v>
      </c>
      <c r="AT42" s="47">
        <f t="shared" si="19"/>
        <v>0</v>
      </c>
      <c r="AU42" s="46">
        <f>+'44 21'!AU42+'44 2A'!AU42</f>
        <v>0</v>
      </c>
      <c r="AV42" s="46">
        <f>+'44 21'!AV42+'44 2A'!AV42</f>
        <v>0</v>
      </c>
      <c r="AW42" s="47">
        <f t="shared" si="20"/>
        <v>0</v>
      </c>
      <c r="AX42" s="46">
        <f>+'44 21'!AX42+'44 2A'!AX42</f>
        <v>0</v>
      </c>
      <c r="AY42" s="46">
        <f>+'44 21'!AY42+'44 2A'!AY42</f>
        <v>0</v>
      </c>
      <c r="AZ42" s="50">
        <f t="shared" si="21"/>
        <v>0</v>
      </c>
      <c r="BA42" s="190">
        <f t="shared" si="22"/>
        <v>0</v>
      </c>
      <c r="BB42" s="200">
        <f t="shared" si="23"/>
        <v>0</v>
      </c>
      <c r="BC42" s="222">
        <f t="shared" si="24"/>
        <v>0</v>
      </c>
      <c r="BD42" s="204">
        <f t="shared" si="25"/>
        <v>0</v>
      </c>
      <c r="BE42" s="217">
        <f t="shared" si="26"/>
        <v>0</v>
      </c>
      <c r="BF42" s="225">
        <f t="shared" si="27"/>
        <v>0</v>
      </c>
      <c r="BG42" s="204">
        <f t="shared" si="28"/>
        <v>0</v>
      </c>
      <c r="BH42" s="133">
        <f t="shared" si="29"/>
        <v>0</v>
      </c>
      <c r="BI42" s="225">
        <f t="shared" si="30"/>
        <v>0</v>
      </c>
      <c r="BJ42" s="290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+'44 21'!E43+'44 2A'!E43</f>
        <v>0</v>
      </c>
      <c r="F43" s="214">
        <f>+'44 21'!F43+'44 2A'!F43</f>
        <v>0</v>
      </c>
      <c r="G43" s="47">
        <f t="shared" si="47"/>
        <v>0</v>
      </c>
      <c r="H43" s="46">
        <f>+'44 21'!H43+'44 2A'!H43</f>
        <v>0</v>
      </c>
      <c r="I43" s="46">
        <f>+'44 21'!I43+'44 2A'!I43</f>
        <v>0</v>
      </c>
      <c r="J43" s="47">
        <f t="shared" si="32"/>
        <v>0</v>
      </c>
      <c r="K43" s="46">
        <f>+'44 21'!K43+'44 2A'!K43</f>
        <v>0</v>
      </c>
      <c r="L43" s="46">
        <f>+'44 21'!L43+'44 2A'!L43</f>
        <v>0</v>
      </c>
      <c r="M43" s="48">
        <f t="shared" si="33"/>
        <v>0</v>
      </c>
      <c r="N43" s="190">
        <f t="shared" si="34"/>
        <v>0</v>
      </c>
      <c r="O43" s="129">
        <f t="shared" si="35"/>
        <v>0</v>
      </c>
      <c r="P43" s="61">
        <f t="shared" si="36"/>
        <v>0</v>
      </c>
      <c r="Q43" s="127">
        <f>+'44 21'!Q43+'44 2A'!Q43</f>
        <v>0</v>
      </c>
      <c r="R43" s="46">
        <f>+'44 21'!R43+'44 2A'!R43</f>
        <v>0</v>
      </c>
      <c r="S43" s="47">
        <f t="shared" si="37"/>
        <v>0</v>
      </c>
      <c r="T43" s="49">
        <f>+'44 21'!T43+'44 2A'!T43</f>
        <v>0</v>
      </c>
      <c r="U43" s="46">
        <f>+'44 21'!U43+'44 2A'!U43</f>
        <v>0</v>
      </c>
      <c r="V43" s="47">
        <f t="shared" si="38"/>
        <v>0</v>
      </c>
      <c r="W43" s="49">
        <f>+'44 21'!W43+'44 2A'!W43</f>
        <v>0</v>
      </c>
      <c r="X43" s="46">
        <f>+'44 21'!X43+'44 2A'!X43</f>
        <v>0</v>
      </c>
      <c r="Y43" s="48">
        <f t="shared" si="39"/>
        <v>0</v>
      </c>
      <c r="Z43" s="190">
        <f t="shared" si="40"/>
        <v>0</v>
      </c>
      <c r="AA43" s="200">
        <f t="shared" si="41"/>
        <v>0</v>
      </c>
      <c r="AB43" s="61">
        <f t="shared" si="42"/>
        <v>0</v>
      </c>
      <c r="AC43" s="204">
        <f t="shared" si="43"/>
        <v>0</v>
      </c>
      <c r="AD43" s="133">
        <f t="shared" si="44"/>
        <v>0</v>
      </c>
      <c r="AE43" s="225">
        <f t="shared" si="45"/>
        <v>0</v>
      </c>
      <c r="AF43" s="293">
        <f>+'44 21'!AF43+'44 2A'!AF43</f>
        <v>0</v>
      </c>
      <c r="AG43" s="46">
        <f>+'44 21'!AG43+'44 2A'!AG43</f>
        <v>0</v>
      </c>
      <c r="AH43" s="50">
        <f t="shared" si="13"/>
        <v>0</v>
      </c>
      <c r="AI43" s="46">
        <f>+'44 21'!AI43+'44 2A'!AI43</f>
        <v>0</v>
      </c>
      <c r="AJ43" s="46">
        <f>+'44 21'!AJ43+'44 2A'!AJ43</f>
        <v>0</v>
      </c>
      <c r="AK43" s="50">
        <f t="shared" si="14"/>
        <v>0</v>
      </c>
      <c r="AL43" s="46">
        <f>+'44 21'!AL43+'44 2A'!AL43</f>
        <v>0</v>
      </c>
      <c r="AM43" s="46">
        <f>+'44 21'!AM43+'44 2A'!AM43</f>
        <v>0</v>
      </c>
      <c r="AN43" s="48">
        <f t="shared" si="15"/>
        <v>0</v>
      </c>
      <c r="AO43" s="190">
        <f t="shared" si="16"/>
        <v>0</v>
      </c>
      <c r="AP43" s="129">
        <f t="shared" si="17"/>
        <v>0</v>
      </c>
      <c r="AQ43" s="222">
        <f t="shared" si="18"/>
        <v>0</v>
      </c>
      <c r="AR43" s="293">
        <f>+'44 21'!AR43+'44 2A'!AR43</f>
        <v>0</v>
      </c>
      <c r="AS43" s="46">
        <f>+'44 21'!AS43+'44 2A'!AS43</f>
        <v>0</v>
      </c>
      <c r="AT43" s="47">
        <f t="shared" si="19"/>
        <v>0</v>
      </c>
      <c r="AU43" s="46">
        <f>+'44 21'!AU43+'44 2A'!AU43</f>
        <v>0</v>
      </c>
      <c r="AV43" s="46">
        <f>+'44 21'!AV43+'44 2A'!AV43</f>
        <v>0</v>
      </c>
      <c r="AW43" s="47">
        <f t="shared" si="20"/>
        <v>0</v>
      </c>
      <c r="AX43" s="46">
        <f>+'44 21'!AX43+'44 2A'!AX43</f>
        <v>0</v>
      </c>
      <c r="AY43" s="46">
        <f>+'44 21'!AY43+'44 2A'!AY43</f>
        <v>0</v>
      </c>
      <c r="AZ43" s="50">
        <f t="shared" si="21"/>
        <v>0</v>
      </c>
      <c r="BA43" s="190">
        <f t="shared" si="22"/>
        <v>0</v>
      </c>
      <c r="BB43" s="200">
        <f t="shared" si="23"/>
        <v>0</v>
      </c>
      <c r="BC43" s="222">
        <f t="shared" si="24"/>
        <v>0</v>
      </c>
      <c r="BD43" s="204">
        <f t="shared" si="25"/>
        <v>0</v>
      </c>
      <c r="BE43" s="217">
        <f t="shared" si="26"/>
        <v>0</v>
      </c>
      <c r="BF43" s="225">
        <f t="shared" si="27"/>
        <v>0</v>
      </c>
      <c r="BG43" s="204">
        <f t="shared" si="28"/>
        <v>0</v>
      </c>
      <c r="BH43" s="133">
        <f t="shared" si="29"/>
        <v>0</v>
      </c>
      <c r="BI43" s="225">
        <f t="shared" si="30"/>
        <v>0</v>
      </c>
      <c r="BJ43" s="290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+'44 21'!E44+'44 2A'!E44</f>
        <v>0</v>
      </c>
      <c r="F44" s="214">
        <f>+'44 21'!F44+'44 2A'!F44</f>
        <v>20513.97</v>
      </c>
      <c r="G44" s="47">
        <f t="shared" si="47"/>
        <v>-20513.97</v>
      </c>
      <c r="H44" s="46">
        <f>+'44 21'!H44+'44 2A'!H44</f>
        <v>0</v>
      </c>
      <c r="I44" s="46">
        <f>+'44 21'!I44+'44 2A'!I44</f>
        <v>16033.5</v>
      </c>
      <c r="J44" s="47">
        <f t="shared" si="32"/>
        <v>-16033.5</v>
      </c>
      <c r="K44" s="46">
        <f>+'44 21'!K44+'44 2A'!K44</f>
        <v>0</v>
      </c>
      <c r="L44" s="46">
        <f>+'44 21'!L44+'44 2A'!L44</f>
        <v>12346.32</v>
      </c>
      <c r="M44" s="48">
        <f t="shared" si="33"/>
        <v>-12346.32</v>
      </c>
      <c r="N44" s="190">
        <f t="shared" si="34"/>
        <v>0</v>
      </c>
      <c r="O44" s="129">
        <f t="shared" si="35"/>
        <v>48893.79</v>
      </c>
      <c r="P44" s="61">
        <f t="shared" si="36"/>
        <v>-48893.79</v>
      </c>
      <c r="Q44" s="127">
        <f>+'44 21'!Q44+'44 2A'!Q44</f>
        <v>0</v>
      </c>
      <c r="R44" s="46">
        <f>+'44 21'!R44+'44 2A'!R44</f>
        <v>12141.72</v>
      </c>
      <c r="S44" s="47">
        <f t="shared" si="37"/>
        <v>-12141.72</v>
      </c>
      <c r="T44" s="49">
        <f>+'44 21'!T44+'44 2A'!T44</f>
        <v>0</v>
      </c>
      <c r="U44" s="46">
        <f>+'44 21'!U44+'44 2A'!U44</f>
        <v>0</v>
      </c>
      <c r="V44" s="47">
        <f t="shared" si="38"/>
        <v>0</v>
      </c>
      <c r="W44" s="49">
        <f>+'44 21'!W44+'44 2A'!W44</f>
        <v>0</v>
      </c>
      <c r="X44" s="46">
        <f>+'44 21'!X44+'44 2A'!X44</f>
        <v>0</v>
      </c>
      <c r="Y44" s="48">
        <f t="shared" si="39"/>
        <v>0</v>
      </c>
      <c r="Z44" s="190">
        <f t="shared" si="40"/>
        <v>0</v>
      </c>
      <c r="AA44" s="200">
        <f t="shared" si="41"/>
        <v>12141.72</v>
      </c>
      <c r="AB44" s="61">
        <f t="shared" si="42"/>
        <v>-12141.72</v>
      </c>
      <c r="AC44" s="204">
        <f t="shared" si="43"/>
        <v>0</v>
      </c>
      <c r="AD44" s="133">
        <f t="shared" si="44"/>
        <v>61035.51</v>
      </c>
      <c r="AE44" s="225">
        <f t="shared" si="45"/>
        <v>-61035.51</v>
      </c>
      <c r="AF44" s="293">
        <f>+'44 21'!AF44+'44 2A'!AF44</f>
        <v>0</v>
      </c>
      <c r="AG44" s="46">
        <f>+'44 21'!AG44+'44 2A'!AG44</f>
        <v>0</v>
      </c>
      <c r="AH44" s="50">
        <f t="shared" si="13"/>
        <v>0</v>
      </c>
      <c r="AI44" s="46">
        <f>+'44 21'!AI44+'44 2A'!AI44</f>
        <v>0</v>
      </c>
      <c r="AJ44" s="46">
        <f>+'44 21'!AJ44+'44 2A'!AJ44</f>
        <v>0</v>
      </c>
      <c r="AK44" s="50">
        <f t="shared" si="14"/>
        <v>0</v>
      </c>
      <c r="AL44" s="46">
        <f>+'44 21'!AL44+'44 2A'!AL44</f>
        <v>0</v>
      </c>
      <c r="AM44" s="46">
        <f>+'44 21'!AM44+'44 2A'!AM44</f>
        <v>0</v>
      </c>
      <c r="AN44" s="48">
        <f t="shared" si="15"/>
        <v>0</v>
      </c>
      <c r="AO44" s="190">
        <f t="shared" si="16"/>
        <v>0</v>
      </c>
      <c r="AP44" s="129">
        <f t="shared" si="17"/>
        <v>0</v>
      </c>
      <c r="AQ44" s="222">
        <f t="shared" si="18"/>
        <v>0</v>
      </c>
      <c r="AR44" s="293">
        <f>+'44 21'!AR44+'44 2A'!AR44</f>
        <v>0</v>
      </c>
      <c r="AS44" s="46">
        <f>+'44 21'!AS44+'44 2A'!AS44</f>
        <v>0</v>
      </c>
      <c r="AT44" s="47">
        <f t="shared" si="19"/>
        <v>0</v>
      </c>
      <c r="AU44" s="46">
        <f>+'44 21'!AU44+'44 2A'!AU44</f>
        <v>0</v>
      </c>
      <c r="AV44" s="46">
        <f>+'44 21'!AV44+'44 2A'!AV44</f>
        <v>0</v>
      </c>
      <c r="AW44" s="47">
        <f t="shared" si="20"/>
        <v>0</v>
      </c>
      <c r="AX44" s="46">
        <f>+'44 21'!AX44+'44 2A'!AX44</f>
        <v>0</v>
      </c>
      <c r="AY44" s="46">
        <f>+'44 21'!AY44+'44 2A'!AY44</f>
        <v>0</v>
      </c>
      <c r="AZ44" s="50">
        <f t="shared" si="21"/>
        <v>0</v>
      </c>
      <c r="BA44" s="190">
        <f t="shared" si="22"/>
        <v>0</v>
      </c>
      <c r="BB44" s="200">
        <f t="shared" si="23"/>
        <v>0</v>
      </c>
      <c r="BC44" s="222">
        <f t="shared" si="24"/>
        <v>0</v>
      </c>
      <c r="BD44" s="204">
        <f t="shared" si="25"/>
        <v>0</v>
      </c>
      <c r="BE44" s="217">
        <f t="shared" si="26"/>
        <v>0</v>
      </c>
      <c r="BF44" s="225">
        <f t="shared" si="27"/>
        <v>0</v>
      </c>
      <c r="BG44" s="204">
        <f t="shared" si="28"/>
        <v>0</v>
      </c>
      <c r="BH44" s="133">
        <f t="shared" si="29"/>
        <v>61035.51</v>
      </c>
      <c r="BI44" s="225">
        <f t="shared" si="30"/>
        <v>-61035.51</v>
      </c>
      <c r="BJ44" s="290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+'44 21'!E45+'44 2A'!E45</f>
        <v>0</v>
      </c>
      <c r="F45" s="214">
        <f>+'44 21'!F45+'44 2A'!F45</f>
        <v>0</v>
      </c>
      <c r="G45" s="47">
        <f t="shared" si="47"/>
        <v>0</v>
      </c>
      <c r="H45" s="46">
        <f>+'44 21'!H45+'44 2A'!H45</f>
        <v>0</v>
      </c>
      <c r="I45" s="46">
        <f>+'44 21'!I45+'44 2A'!I45</f>
        <v>0</v>
      </c>
      <c r="J45" s="47">
        <f t="shared" si="32"/>
        <v>0</v>
      </c>
      <c r="K45" s="46">
        <f>+'44 21'!K45+'44 2A'!K45</f>
        <v>0</v>
      </c>
      <c r="L45" s="46">
        <f>+'44 21'!L45+'44 2A'!L45</f>
        <v>0</v>
      </c>
      <c r="M45" s="48">
        <f t="shared" si="33"/>
        <v>0</v>
      </c>
      <c r="N45" s="190">
        <f t="shared" si="34"/>
        <v>0</v>
      </c>
      <c r="O45" s="129">
        <f t="shared" si="35"/>
        <v>0</v>
      </c>
      <c r="P45" s="61">
        <f t="shared" si="36"/>
        <v>0</v>
      </c>
      <c r="Q45" s="127">
        <f>+'44 21'!Q45+'44 2A'!Q45</f>
        <v>0</v>
      </c>
      <c r="R45" s="46">
        <f>+'44 21'!R45+'44 2A'!R45</f>
        <v>0</v>
      </c>
      <c r="S45" s="47">
        <f t="shared" si="37"/>
        <v>0</v>
      </c>
      <c r="T45" s="49">
        <f>+'44 21'!T45+'44 2A'!T45</f>
        <v>0</v>
      </c>
      <c r="U45" s="46">
        <f>+'44 21'!U45+'44 2A'!U45</f>
        <v>0</v>
      </c>
      <c r="V45" s="47">
        <f t="shared" si="38"/>
        <v>0</v>
      </c>
      <c r="W45" s="49">
        <f>+'44 21'!W45+'44 2A'!W45</f>
        <v>0</v>
      </c>
      <c r="X45" s="46">
        <f>+'44 21'!X45+'44 2A'!X45</f>
        <v>0</v>
      </c>
      <c r="Y45" s="48">
        <f t="shared" si="39"/>
        <v>0</v>
      </c>
      <c r="Z45" s="190">
        <f t="shared" si="40"/>
        <v>0</v>
      </c>
      <c r="AA45" s="200">
        <f t="shared" si="41"/>
        <v>0</v>
      </c>
      <c r="AB45" s="61">
        <f t="shared" si="42"/>
        <v>0</v>
      </c>
      <c r="AC45" s="204">
        <f t="shared" si="43"/>
        <v>0</v>
      </c>
      <c r="AD45" s="133">
        <f t="shared" si="44"/>
        <v>0</v>
      </c>
      <c r="AE45" s="225">
        <f t="shared" si="45"/>
        <v>0</v>
      </c>
      <c r="AF45" s="293">
        <f>+'44 21'!AF45+'44 2A'!AF45</f>
        <v>0</v>
      </c>
      <c r="AG45" s="46">
        <f>+'44 21'!AG45+'44 2A'!AG45</f>
        <v>0</v>
      </c>
      <c r="AH45" s="50">
        <f t="shared" si="13"/>
        <v>0</v>
      </c>
      <c r="AI45" s="46">
        <f>+'44 21'!AI45+'44 2A'!AI45</f>
        <v>0</v>
      </c>
      <c r="AJ45" s="46">
        <f>+'44 21'!AJ45+'44 2A'!AJ45</f>
        <v>0</v>
      </c>
      <c r="AK45" s="50">
        <f t="shared" si="14"/>
        <v>0</v>
      </c>
      <c r="AL45" s="46">
        <f>+'44 21'!AL45+'44 2A'!AL45</f>
        <v>0</v>
      </c>
      <c r="AM45" s="46">
        <f>+'44 21'!AM45+'44 2A'!AM45</f>
        <v>0</v>
      </c>
      <c r="AN45" s="48">
        <f t="shared" si="15"/>
        <v>0</v>
      </c>
      <c r="AO45" s="190">
        <f t="shared" si="16"/>
        <v>0</v>
      </c>
      <c r="AP45" s="129">
        <f t="shared" si="17"/>
        <v>0</v>
      </c>
      <c r="AQ45" s="222">
        <f t="shared" si="18"/>
        <v>0</v>
      </c>
      <c r="AR45" s="293">
        <f>+'44 21'!AR45+'44 2A'!AR45</f>
        <v>0</v>
      </c>
      <c r="AS45" s="46">
        <f>+'44 21'!AS45+'44 2A'!AS45</f>
        <v>0</v>
      </c>
      <c r="AT45" s="47">
        <f t="shared" si="19"/>
        <v>0</v>
      </c>
      <c r="AU45" s="46">
        <f>+'44 21'!AU45+'44 2A'!AU45</f>
        <v>0</v>
      </c>
      <c r="AV45" s="46">
        <f>+'44 21'!AV45+'44 2A'!AV45</f>
        <v>0</v>
      </c>
      <c r="AW45" s="47">
        <f t="shared" si="20"/>
        <v>0</v>
      </c>
      <c r="AX45" s="46">
        <f>+'44 21'!AX45+'44 2A'!AX45</f>
        <v>0</v>
      </c>
      <c r="AY45" s="46">
        <f>+'44 21'!AY45+'44 2A'!AY45</f>
        <v>0</v>
      </c>
      <c r="AZ45" s="50">
        <f t="shared" si="21"/>
        <v>0</v>
      </c>
      <c r="BA45" s="190">
        <f t="shared" si="22"/>
        <v>0</v>
      </c>
      <c r="BB45" s="200">
        <f t="shared" si="23"/>
        <v>0</v>
      </c>
      <c r="BC45" s="222">
        <f t="shared" si="24"/>
        <v>0</v>
      </c>
      <c r="BD45" s="204">
        <f t="shared" si="25"/>
        <v>0</v>
      </c>
      <c r="BE45" s="217">
        <f t="shared" si="26"/>
        <v>0</v>
      </c>
      <c r="BF45" s="225">
        <f t="shared" si="27"/>
        <v>0</v>
      </c>
      <c r="BG45" s="204">
        <f t="shared" si="28"/>
        <v>0</v>
      </c>
      <c r="BH45" s="133">
        <f t="shared" si="29"/>
        <v>0</v>
      </c>
      <c r="BI45" s="225">
        <f t="shared" si="30"/>
        <v>0</v>
      </c>
      <c r="BJ45" s="290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+'44 21'!E46+'44 2A'!E46</f>
        <v>0</v>
      </c>
      <c r="F46" s="214">
        <f>+'44 21'!F46+'44 2A'!F46</f>
        <v>0</v>
      </c>
      <c r="G46" s="47">
        <f t="shared" si="47"/>
        <v>0</v>
      </c>
      <c r="H46" s="46">
        <f>+'44 21'!H46+'44 2A'!H46</f>
        <v>0</v>
      </c>
      <c r="I46" s="46">
        <f>+'44 21'!I46+'44 2A'!I46</f>
        <v>0</v>
      </c>
      <c r="J46" s="47">
        <f t="shared" si="32"/>
        <v>0</v>
      </c>
      <c r="K46" s="46">
        <f>+'44 21'!K46+'44 2A'!K46</f>
        <v>0</v>
      </c>
      <c r="L46" s="46">
        <f>+'44 21'!L46+'44 2A'!L46</f>
        <v>0</v>
      </c>
      <c r="M46" s="48">
        <f t="shared" si="33"/>
        <v>0</v>
      </c>
      <c r="N46" s="190">
        <f t="shared" si="34"/>
        <v>0</v>
      </c>
      <c r="O46" s="129">
        <f t="shared" si="35"/>
        <v>0</v>
      </c>
      <c r="P46" s="61">
        <f t="shared" si="36"/>
        <v>0</v>
      </c>
      <c r="Q46" s="127">
        <f>+'44 21'!Q46+'44 2A'!Q46</f>
        <v>0</v>
      </c>
      <c r="R46" s="46">
        <f>+'44 21'!R46+'44 2A'!R46</f>
        <v>0</v>
      </c>
      <c r="S46" s="47">
        <f t="shared" si="37"/>
        <v>0</v>
      </c>
      <c r="T46" s="49">
        <f>+'44 21'!T46+'44 2A'!T46</f>
        <v>0</v>
      </c>
      <c r="U46" s="46">
        <f>+'44 21'!U46+'44 2A'!U46</f>
        <v>0</v>
      </c>
      <c r="V46" s="47">
        <f t="shared" si="38"/>
        <v>0</v>
      </c>
      <c r="W46" s="49">
        <f>+'44 21'!W46+'44 2A'!W46</f>
        <v>0</v>
      </c>
      <c r="X46" s="46">
        <f>+'44 21'!X46+'44 2A'!X46</f>
        <v>0</v>
      </c>
      <c r="Y46" s="48">
        <f t="shared" si="39"/>
        <v>0</v>
      </c>
      <c r="Z46" s="190">
        <f t="shared" si="40"/>
        <v>0</v>
      </c>
      <c r="AA46" s="200">
        <f t="shared" si="41"/>
        <v>0</v>
      </c>
      <c r="AB46" s="61">
        <f t="shared" si="42"/>
        <v>0</v>
      </c>
      <c r="AC46" s="204">
        <f t="shared" si="43"/>
        <v>0</v>
      </c>
      <c r="AD46" s="133">
        <f t="shared" si="44"/>
        <v>0</v>
      </c>
      <c r="AE46" s="225">
        <f t="shared" si="45"/>
        <v>0</v>
      </c>
      <c r="AF46" s="293">
        <f>+'44 21'!AF46+'44 2A'!AF46</f>
        <v>0</v>
      </c>
      <c r="AG46" s="46">
        <f>+'44 21'!AG46+'44 2A'!AG46</f>
        <v>0</v>
      </c>
      <c r="AH46" s="50">
        <f t="shared" si="13"/>
        <v>0</v>
      </c>
      <c r="AI46" s="46">
        <f>+'44 21'!AI46+'44 2A'!AI46</f>
        <v>0</v>
      </c>
      <c r="AJ46" s="46">
        <f>+'44 21'!AJ46+'44 2A'!AJ46</f>
        <v>0</v>
      </c>
      <c r="AK46" s="50">
        <f t="shared" si="14"/>
        <v>0</v>
      </c>
      <c r="AL46" s="46">
        <f>+'44 21'!AL46+'44 2A'!AL46</f>
        <v>0</v>
      </c>
      <c r="AM46" s="46">
        <f>+'44 21'!AM46+'44 2A'!AM46</f>
        <v>0</v>
      </c>
      <c r="AN46" s="48">
        <f t="shared" si="15"/>
        <v>0</v>
      </c>
      <c r="AO46" s="190">
        <f t="shared" si="16"/>
        <v>0</v>
      </c>
      <c r="AP46" s="129">
        <f t="shared" si="17"/>
        <v>0</v>
      </c>
      <c r="AQ46" s="222">
        <f t="shared" si="18"/>
        <v>0</v>
      </c>
      <c r="AR46" s="293">
        <f>+'44 21'!AR46+'44 2A'!AR46</f>
        <v>0</v>
      </c>
      <c r="AS46" s="46">
        <f>+'44 21'!AS46+'44 2A'!AS46</f>
        <v>0</v>
      </c>
      <c r="AT46" s="47">
        <f t="shared" si="19"/>
        <v>0</v>
      </c>
      <c r="AU46" s="46">
        <f>+'44 21'!AU46+'44 2A'!AU46</f>
        <v>0</v>
      </c>
      <c r="AV46" s="46">
        <f>+'44 21'!AV46+'44 2A'!AV46</f>
        <v>0</v>
      </c>
      <c r="AW46" s="47">
        <f t="shared" si="20"/>
        <v>0</v>
      </c>
      <c r="AX46" s="46">
        <f>+'44 21'!AX46+'44 2A'!AX46</f>
        <v>0</v>
      </c>
      <c r="AY46" s="46">
        <f>+'44 21'!AY46+'44 2A'!AY46</f>
        <v>0</v>
      </c>
      <c r="AZ46" s="50">
        <f t="shared" si="21"/>
        <v>0</v>
      </c>
      <c r="BA46" s="190">
        <f t="shared" si="22"/>
        <v>0</v>
      </c>
      <c r="BB46" s="200">
        <f t="shared" si="23"/>
        <v>0</v>
      </c>
      <c r="BC46" s="222">
        <f t="shared" si="24"/>
        <v>0</v>
      </c>
      <c r="BD46" s="204">
        <f t="shared" si="25"/>
        <v>0</v>
      </c>
      <c r="BE46" s="217">
        <f t="shared" si="26"/>
        <v>0</v>
      </c>
      <c r="BF46" s="225">
        <f t="shared" si="27"/>
        <v>0</v>
      </c>
      <c r="BG46" s="204">
        <f t="shared" si="28"/>
        <v>0</v>
      </c>
      <c r="BH46" s="133">
        <f t="shared" si="29"/>
        <v>0</v>
      </c>
      <c r="BI46" s="225">
        <f t="shared" si="30"/>
        <v>0</v>
      </c>
      <c r="BJ46" s="290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+'44 21'!E47+'44 2A'!E47</f>
        <v>0</v>
      </c>
      <c r="F47" s="214">
        <f>+'44 21'!F47+'44 2A'!F47</f>
        <v>0</v>
      </c>
      <c r="G47" s="47">
        <f t="shared" si="47"/>
        <v>0</v>
      </c>
      <c r="H47" s="46">
        <f>+'44 21'!H47+'44 2A'!H47</f>
        <v>0</v>
      </c>
      <c r="I47" s="46">
        <f>+'44 21'!I47+'44 2A'!I47</f>
        <v>0</v>
      </c>
      <c r="J47" s="47">
        <f t="shared" si="32"/>
        <v>0</v>
      </c>
      <c r="K47" s="46">
        <f>+'44 21'!K47+'44 2A'!K47</f>
        <v>0</v>
      </c>
      <c r="L47" s="46">
        <f>+'44 21'!L47+'44 2A'!L47</f>
        <v>0</v>
      </c>
      <c r="M47" s="48">
        <f t="shared" si="33"/>
        <v>0</v>
      </c>
      <c r="N47" s="190">
        <f t="shared" si="34"/>
        <v>0</v>
      </c>
      <c r="O47" s="129">
        <f t="shared" si="35"/>
        <v>0</v>
      </c>
      <c r="P47" s="61">
        <f t="shared" si="36"/>
        <v>0</v>
      </c>
      <c r="Q47" s="127">
        <f>+'44 21'!Q47+'44 2A'!Q47</f>
        <v>0</v>
      </c>
      <c r="R47" s="46">
        <f>+'44 21'!R47+'44 2A'!R47</f>
        <v>0</v>
      </c>
      <c r="S47" s="47">
        <f t="shared" si="37"/>
        <v>0</v>
      </c>
      <c r="T47" s="49">
        <f>+'44 21'!T47+'44 2A'!T47</f>
        <v>0</v>
      </c>
      <c r="U47" s="46">
        <f>+'44 21'!U47+'44 2A'!U47</f>
        <v>0</v>
      </c>
      <c r="V47" s="47">
        <f t="shared" si="38"/>
        <v>0</v>
      </c>
      <c r="W47" s="49">
        <f>+'44 21'!W47+'44 2A'!W47</f>
        <v>0</v>
      </c>
      <c r="X47" s="46">
        <f>+'44 21'!X47+'44 2A'!X47</f>
        <v>0</v>
      </c>
      <c r="Y47" s="48">
        <f t="shared" si="39"/>
        <v>0</v>
      </c>
      <c r="Z47" s="190">
        <f t="shared" si="40"/>
        <v>0</v>
      </c>
      <c r="AA47" s="200">
        <f t="shared" si="41"/>
        <v>0</v>
      </c>
      <c r="AB47" s="61">
        <f t="shared" si="42"/>
        <v>0</v>
      </c>
      <c r="AC47" s="204">
        <f t="shared" si="43"/>
        <v>0</v>
      </c>
      <c r="AD47" s="133">
        <f t="shared" si="44"/>
        <v>0</v>
      </c>
      <c r="AE47" s="225">
        <f t="shared" si="45"/>
        <v>0</v>
      </c>
      <c r="AF47" s="293">
        <f>+'44 21'!AF47+'44 2A'!AF47</f>
        <v>0</v>
      </c>
      <c r="AG47" s="46">
        <f>+'44 21'!AG47+'44 2A'!AG47</f>
        <v>0</v>
      </c>
      <c r="AH47" s="50">
        <f t="shared" si="13"/>
        <v>0</v>
      </c>
      <c r="AI47" s="46">
        <f>+'44 21'!AI47+'44 2A'!AI47</f>
        <v>0</v>
      </c>
      <c r="AJ47" s="46">
        <f>+'44 21'!AJ47+'44 2A'!AJ47</f>
        <v>0</v>
      </c>
      <c r="AK47" s="50">
        <f t="shared" si="14"/>
        <v>0</v>
      </c>
      <c r="AL47" s="46">
        <f>+'44 21'!AL47+'44 2A'!AL47</f>
        <v>0</v>
      </c>
      <c r="AM47" s="46">
        <f>+'44 21'!AM47+'44 2A'!AM47</f>
        <v>0</v>
      </c>
      <c r="AN47" s="48">
        <f t="shared" si="15"/>
        <v>0</v>
      </c>
      <c r="AO47" s="190">
        <f t="shared" si="16"/>
        <v>0</v>
      </c>
      <c r="AP47" s="129">
        <f t="shared" si="17"/>
        <v>0</v>
      </c>
      <c r="AQ47" s="222">
        <f t="shared" si="18"/>
        <v>0</v>
      </c>
      <c r="AR47" s="293">
        <f>+'44 21'!AR47+'44 2A'!AR47</f>
        <v>0</v>
      </c>
      <c r="AS47" s="46">
        <f>+'44 21'!AS47+'44 2A'!AS47</f>
        <v>0</v>
      </c>
      <c r="AT47" s="47">
        <f t="shared" si="19"/>
        <v>0</v>
      </c>
      <c r="AU47" s="46">
        <f>+'44 21'!AU47+'44 2A'!AU47</f>
        <v>0</v>
      </c>
      <c r="AV47" s="46">
        <f>+'44 21'!AV47+'44 2A'!AV47</f>
        <v>0</v>
      </c>
      <c r="AW47" s="47">
        <f t="shared" si="20"/>
        <v>0</v>
      </c>
      <c r="AX47" s="46">
        <f>+'44 21'!AX47+'44 2A'!AX47</f>
        <v>0</v>
      </c>
      <c r="AY47" s="46">
        <f>+'44 21'!AY47+'44 2A'!AY47</f>
        <v>0</v>
      </c>
      <c r="AZ47" s="50">
        <f t="shared" si="21"/>
        <v>0</v>
      </c>
      <c r="BA47" s="190">
        <f t="shared" si="22"/>
        <v>0</v>
      </c>
      <c r="BB47" s="200">
        <f t="shared" si="23"/>
        <v>0</v>
      </c>
      <c r="BC47" s="222">
        <f t="shared" si="24"/>
        <v>0</v>
      </c>
      <c r="BD47" s="204">
        <f t="shared" si="25"/>
        <v>0</v>
      </c>
      <c r="BE47" s="217">
        <f t="shared" si="26"/>
        <v>0</v>
      </c>
      <c r="BF47" s="225">
        <f t="shared" si="27"/>
        <v>0</v>
      </c>
      <c r="BG47" s="204">
        <f t="shared" si="28"/>
        <v>0</v>
      </c>
      <c r="BH47" s="133">
        <f t="shared" si="29"/>
        <v>0</v>
      </c>
      <c r="BI47" s="225">
        <f t="shared" si="30"/>
        <v>0</v>
      </c>
      <c r="BJ47" s="290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+'44 21'!E48+'44 2A'!E48</f>
        <v>0</v>
      </c>
      <c r="F48" s="214">
        <f>+'44 21'!F48+'44 2A'!F48</f>
        <v>0</v>
      </c>
      <c r="G48" s="47">
        <f t="shared" si="47"/>
        <v>0</v>
      </c>
      <c r="H48" s="46">
        <f>+'44 21'!H48+'44 2A'!H48</f>
        <v>0</v>
      </c>
      <c r="I48" s="46">
        <f>+'44 21'!I48+'44 2A'!I48</f>
        <v>0</v>
      </c>
      <c r="J48" s="47">
        <f t="shared" si="32"/>
        <v>0</v>
      </c>
      <c r="K48" s="46">
        <f>+'44 21'!K48+'44 2A'!K48</f>
        <v>0</v>
      </c>
      <c r="L48" s="46">
        <f>+'44 21'!L48+'44 2A'!L48</f>
        <v>0</v>
      </c>
      <c r="M48" s="48">
        <f t="shared" si="33"/>
        <v>0</v>
      </c>
      <c r="N48" s="190">
        <f t="shared" si="34"/>
        <v>0</v>
      </c>
      <c r="O48" s="129">
        <f t="shared" si="35"/>
        <v>0</v>
      </c>
      <c r="P48" s="61">
        <f t="shared" si="36"/>
        <v>0</v>
      </c>
      <c r="Q48" s="127">
        <f>+'44 21'!Q48+'44 2A'!Q48</f>
        <v>0</v>
      </c>
      <c r="R48" s="46">
        <f>+'44 21'!R48+'44 2A'!R48</f>
        <v>0</v>
      </c>
      <c r="S48" s="47">
        <f t="shared" si="37"/>
        <v>0</v>
      </c>
      <c r="T48" s="49">
        <f>+'44 21'!T48+'44 2A'!T48</f>
        <v>0</v>
      </c>
      <c r="U48" s="46">
        <f>+'44 21'!U48+'44 2A'!U48</f>
        <v>0</v>
      </c>
      <c r="V48" s="47">
        <f t="shared" si="38"/>
        <v>0</v>
      </c>
      <c r="W48" s="49">
        <f>+'44 21'!W48+'44 2A'!W48</f>
        <v>0</v>
      </c>
      <c r="X48" s="46">
        <f>+'44 21'!X48+'44 2A'!X48</f>
        <v>0</v>
      </c>
      <c r="Y48" s="48">
        <f t="shared" si="39"/>
        <v>0</v>
      </c>
      <c r="Z48" s="190">
        <f t="shared" si="40"/>
        <v>0</v>
      </c>
      <c r="AA48" s="200">
        <f t="shared" si="41"/>
        <v>0</v>
      </c>
      <c r="AB48" s="61">
        <f t="shared" si="42"/>
        <v>0</v>
      </c>
      <c r="AC48" s="204">
        <f t="shared" si="43"/>
        <v>0</v>
      </c>
      <c r="AD48" s="133">
        <f t="shared" si="44"/>
        <v>0</v>
      </c>
      <c r="AE48" s="225">
        <f t="shared" si="45"/>
        <v>0</v>
      </c>
      <c r="AF48" s="293">
        <f>+'44 21'!AF48+'44 2A'!AF48</f>
        <v>0</v>
      </c>
      <c r="AG48" s="46">
        <f>+'44 21'!AG48+'44 2A'!AG48</f>
        <v>0</v>
      </c>
      <c r="AH48" s="50">
        <f t="shared" si="13"/>
        <v>0</v>
      </c>
      <c r="AI48" s="46">
        <f>+'44 21'!AI48+'44 2A'!AI48</f>
        <v>0</v>
      </c>
      <c r="AJ48" s="46">
        <f>+'44 21'!AJ48+'44 2A'!AJ48</f>
        <v>0</v>
      </c>
      <c r="AK48" s="50">
        <f t="shared" si="14"/>
        <v>0</v>
      </c>
      <c r="AL48" s="46">
        <f>+'44 21'!AL48+'44 2A'!AL48</f>
        <v>0</v>
      </c>
      <c r="AM48" s="46">
        <f>+'44 21'!AM48+'44 2A'!AM48</f>
        <v>0</v>
      </c>
      <c r="AN48" s="48">
        <f t="shared" si="15"/>
        <v>0</v>
      </c>
      <c r="AO48" s="190">
        <f t="shared" si="16"/>
        <v>0</v>
      </c>
      <c r="AP48" s="129">
        <f t="shared" si="17"/>
        <v>0</v>
      </c>
      <c r="AQ48" s="222">
        <f t="shared" si="18"/>
        <v>0</v>
      </c>
      <c r="AR48" s="293">
        <f>+'44 21'!AR48+'44 2A'!AR48</f>
        <v>0</v>
      </c>
      <c r="AS48" s="46">
        <f>+'44 21'!AS48+'44 2A'!AS48</f>
        <v>0</v>
      </c>
      <c r="AT48" s="47">
        <f t="shared" si="19"/>
        <v>0</v>
      </c>
      <c r="AU48" s="46">
        <f>+'44 21'!AU48+'44 2A'!AU48</f>
        <v>0</v>
      </c>
      <c r="AV48" s="46">
        <f>+'44 21'!AV48+'44 2A'!AV48</f>
        <v>0</v>
      </c>
      <c r="AW48" s="47">
        <f t="shared" si="20"/>
        <v>0</v>
      </c>
      <c r="AX48" s="46">
        <f>+'44 21'!AX48+'44 2A'!AX48</f>
        <v>0</v>
      </c>
      <c r="AY48" s="46">
        <f>+'44 21'!AY48+'44 2A'!AY48</f>
        <v>0</v>
      </c>
      <c r="AZ48" s="50">
        <f t="shared" si="21"/>
        <v>0</v>
      </c>
      <c r="BA48" s="190">
        <f t="shared" si="22"/>
        <v>0</v>
      </c>
      <c r="BB48" s="200">
        <f t="shared" si="23"/>
        <v>0</v>
      </c>
      <c r="BC48" s="222">
        <f t="shared" si="24"/>
        <v>0</v>
      </c>
      <c r="BD48" s="204">
        <f t="shared" si="25"/>
        <v>0</v>
      </c>
      <c r="BE48" s="217">
        <f t="shared" si="26"/>
        <v>0</v>
      </c>
      <c r="BF48" s="225">
        <f t="shared" si="27"/>
        <v>0</v>
      </c>
      <c r="BG48" s="204">
        <f t="shared" si="28"/>
        <v>0</v>
      </c>
      <c r="BH48" s="133">
        <f t="shared" si="29"/>
        <v>0</v>
      </c>
      <c r="BI48" s="225">
        <f t="shared" si="30"/>
        <v>0</v>
      </c>
      <c r="BJ48" s="290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+'44 21'!E49+'44 2A'!E49</f>
        <v>0</v>
      </c>
      <c r="F49" s="214">
        <f>+'44 21'!F49+'44 2A'!F49</f>
        <v>0</v>
      </c>
      <c r="G49" s="47">
        <f t="shared" si="47"/>
        <v>0</v>
      </c>
      <c r="H49" s="46">
        <f>+'44 21'!H49+'44 2A'!H49</f>
        <v>0</v>
      </c>
      <c r="I49" s="46">
        <f>+'44 21'!I49+'44 2A'!I49</f>
        <v>0</v>
      </c>
      <c r="J49" s="47">
        <f t="shared" si="32"/>
        <v>0</v>
      </c>
      <c r="K49" s="46">
        <f>+'44 21'!K49+'44 2A'!K49</f>
        <v>0</v>
      </c>
      <c r="L49" s="46">
        <f>+'44 21'!L49+'44 2A'!L49</f>
        <v>0</v>
      </c>
      <c r="M49" s="48">
        <f t="shared" si="33"/>
        <v>0</v>
      </c>
      <c r="N49" s="190">
        <f t="shared" si="34"/>
        <v>0</v>
      </c>
      <c r="O49" s="129">
        <f t="shared" si="35"/>
        <v>0</v>
      </c>
      <c r="P49" s="61">
        <f t="shared" si="36"/>
        <v>0</v>
      </c>
      <c r="Q49" s="127">
        <f>+'44 21'!Q49+'44 2A'!Q49</f>
        <v>0</v>
      </c>
      <c r="R49" s="46">
        <f>+'44 21'!R49+'44 2A'!R49</f>
        <v>0</v>
      </c>
      <c r="S49" s="47">
        <f t="shared" si="37"/>
        <v>0</v>
      </c>
      <c r="T49" s="49">
        <f>+'44 21'!T49+'44 2A'!T49</f>
        <v>0</v>
      </c>
      <c r="U49" s="46">
        <f>+'44 21'!U49+'44 2A'!U49</f>
        <v>0</v>
      </c>
      <c r="V49" s="47">
        <f t="shared" si="38"/>
        <v>0</v>
      </c>
      <c r="W49" s="49">
        <f>+'44 21'!W49+'44 2A'!W49</f>
        <v>0</v>
      </c>
      <c r="X49" s="46">
        <f>+'44 21'!X49+'44 2A'!X49</f>
        <v>0</v>
      </c>
      <c r="Y49" s="48">
        <f t="shared" si="39"/>
        <v>0</v>
      </c>
      <c r="Z49" s="190">
        <f t="shared" si="40"/>
        <v>0</v>
      </c>
      <c r="AA49" s="200">
        <f t="shared" si="41"/>
        <v>0</v>
      </c>
      <c r="AB49" s="61">
        <f t="shared" si="42"/>
        <v>0</v>
      </c>
      <c r="AC49" s="204">
        <f t="shared" si="43"/>
        <v>0</v>
      </c>
      <c r="AD49" s="133">
        <f t="shared" si="44"/>
        <v>0</v>
      </c>
      <c r="AE49" s="225">
        <f t="shared" si="45"/>
        <v>0</v>
      </c>
      <c r="AF49" s="293">
        <f>+'44 21'!AF49+'44 2A'!AF49</f>
        <v>0</v>
      </c>
      <c r="AG49" s="46">
        <f>+'44 21'!AG49+'44 2A'!AG49</f>
        <v>0</v>
      </c>
      <c r="AH49" s="50">
        <f t="shared" si="13"/>
        <v>0</v>
      </c>
      <c r="AI49" s="46">
        <f>+'44 21'!AI49+'44 2A'!AI49</f>
        <v>0</v>
      </c>
      <c r="AJ49" s="46">
        <f>+'44 21'!AJ49+'44 2A'!AJ49</f>
        <v>0</v>
      </c>
      <c r="AK49" s="50">
        <f t="shared" si="14"/>
        <v>0</v>
      </c>
      <c r="AL49" s="46">
        <f>+'44 21'!AL49+'44 2A'!AL49</f>
        <v>0</v>
      </c>
      <c r="AM49" s="46">
        <f>+'44 21'!AM49+'44 2A'!AM49</f>
        <v>0</v>
      </c>
      <c r="AN49" s="48">
        <f t="shared" si="15"/>
        <v>0</v>
      </c>
      <c r="AO49" s="190">
        <f t="shared" si="16"/>
        <v>0</v>
      </c>
      <c r="AP49" s="129">
        <f t="shared" si="17"/>
        <v>0</v>
      </c>
      <c r="AQ49" s="222">
        <f t="shared" si="18"/>
        <v>0</v>
      </c>
      <c r="AR49" s="293">
        <f>+'44 21'!AR49+'44 2A'!AR49</f>
        <v>0</v>
      </c>
      <c r="AS49" s="46">
        <f>+'44 21'!AS49+'44 2A'!AS49</f>
        <v>0</v>
      </c>
      <c r="AT49" s="47">
        <f t="shared" si="19"/>
        <v>0</v>
      </c>
      <c r="AU49" s="46">
        <f>+'44 21'!AU49+'44 2A'!AU49</f>
        <v>0</v>
      </c>
      <c r="AV49" s="46">
        <f>+'44 21'!AV49+'44 2A'!AV49</f>
        <v>0</v>
      </c>
      <c r="AW49" s="47">
        <f t="shared" si="20"/>
        <v>0</v>
      </c>
      <c r="AX49" s="46">
        <f>+'44 21'!AX49+'44 2A'!AX49</f>
        <v>0</v>
      </c>
      <c r="AY49" s="46">
        <f>+'44 21'!AY49+'44 2A'!AY49</f>
        <v>0</v>
      </c>
      <c r="AZ49" s="50">
        <f t="shared" si="21"/>
        <v>0</v>
      </c>
      <c r="BA49" s="190">
        <f t="shared" si="22"/>
        <v>0</v>
      </c>
      <c r="BB49" s="200">
        <f t="shared" si="23"/>
        <v>0</v>
      </c>
      <c r="BC49" s="222">
        <f t="shared" si="24"/>
        <v>0</v>
      </c>
      <c r="BD49" s="204">
        <f t="shared" si="25"/>
        <v>0</v>
      </c>
      <c r="BE49" s="217">
        <f t="shared" si="26"/>
        <v>0</v>
      </c>
      <c r="BF49" s="225">
        <f t="shared" si="27"/>
        <v>0</v>
      </c>
      <c r="BG49" s="204">
        <f t="shared" si="28"/>
        <v>0</v>
      </c>
      <c r="BH49" s="133">
        <f t="shared" si="29"/>
        <v>0</v>
      </c>
      <c r="BI49" s="225">
        <f t="shared" si="30"/>
        <v>0</v>
      </c>
      <c r="BJ49" s="290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+'44 21'!E50+'44 2A'!E50</f>
        <v>0</v>
      </c>
      <c r="F50" s="214">
        <f>+'44 21'!F50+'44 2A'!F50</f>
        <v>0</v>
      </c>
      <c r="G50" s="47">
        <f t="shared" ref="G50:G52" si="48">+E50-F50</f>
        <v>0</v>
      </c>
      <c r="H50" s="46">
        <f>+'44 21'!H50+'44 2A'!H50</f>
        <v>0</v>
      </c>
      <c r="I50" s="46">
        <f>+'44 21'!I50+'44 2A'!I50</f>
        <v>0</v>
      </c>
      <c r="J50" s="47">
        <f t="shared" ref="J50:J52" si="49">+H50-I50</f>
        <v>0</v>
      </c>
      <c r="K50" s="46">
        <f>+'44 21'!K50+'44 2A'!K50</f>
        <v>0</v>
      </c>
      <c r="L50" s="46">
        <f>+'44 21'!L50+'44 2A'!L50</f>
        <v>0</v>
      </c>
      <c r="M50" s="48">
        <f t="shared" ref="M50:M52" si="50">+K50-L50</f>
        <v>0</v>
      </c>
      <c r="N50" s="190">
        <f t="shared" ref="N50:N52" si="51">+E50+H50+K50</f>
        <v>0</v>
      </c>
      <c r="O50" s="129">
        <f t="shared" ref="O50:O52" si="52">+F50+I50+L50</f>
        <v>0</v>
      </c>
      <c r="P50" s="61">
        <f t="shared" ref="P50:P52" si="53">+N50-O50</f>
        <v>0</v>
      </c>
      <c r="Q50" s="127">
        <f>+'44 21'!Q50+'44 2A'!Q50</f>
        <v>0</v>
      </c>
      <c r="R50" s="46">
        <f>+'44 21'!R50+'44 2A'!R50</f>
        <v>0</v>
      </c>
      <c r="S50" s="47">
        <f t="shared" ref="S50:S52" si="54">+Q50-R50</f>
        <v>0</v>
      </c>
      <c r="T50" s="49">
        <f>+'44 21'!T50+'44 2A'!T50</f>
        <v>0</v>
      </c>
      <c r="U50" s="46">
        <f>+'44 21'!U50+'44 2A'!U50</f>
        <v>0</v>
      </c>
      <c r="V50" s="47">
        <f t="shared" ref="V50:V52" si="55">+T50-U50</f>
        <v>0</v>
      </c>
      <c r="W50" s="49">
        <f>+'44 21'!W50+'44 2A'!W50</f>
        <v>0</v>
      </c>
      <c r="X50" s="46">
        <f>+'44 21'!X50+'44 2A'!X50</f>
        <v>0</v>
      </c>
      <c r="Y50" s="48">
        <f t="shared" ref="Y50:Y52" si="56">+W50-X50</f>
        <v>0</v>
      </c>
      <c r="Z50" s="190">
        <f t="shared" ref="Z50:Z52" si="57">+Q50+T50+W50</f>
        <v>0</v>
      </c>
      <c r="AA50" s="200">
        <f t="shared" ref="AA50:AA52" si="58">+R50+U50+X50</f>
        <v>0</v>
      </c>
      <c r="AB50" s="61">
        <f t="shared" ref="AB50:AB52" si="59">+Z50-AA50</f>
        <v>0</v>
      </c>
      <c r="AC50" s="204">
        <f t="shared" ref="AC50:AC52" si="60">+E50+H50+K50+Q50+T50+W50</f>
        <v>0</v>
      </c>
      <c r="AD50" s="133">
        <f t="shared" ref="AD50:AD52" si="61">+F50+I50+L50+R50+U50+X50</f>
        <v>0</v>
      </c>
      <c r="AE50" s="225">
        <f t="shared" ref="AE50:AE52" si="62">+AC50-AD50</f>
        <v>0</v>
      </c>
      <c r="AF50" s="293">
        <f>+'44 21'!AF50+'44 2A'!AF50</f>
        <v>0</v>
      </c>
      <c r="AG50" s="46">
        <f>+'44 21'!AG50+'44 2A'!AG50</f>
        <v>0</v>
      </c>
      <c r="AH50" s="50">
        <f t="shared" ref="AH50:AH52" si="63">AF50-AG50</f>
        <v>0</v>
      </c>
      <c r="AI50" s="46">
        <f>+'44 21'!AI50+'44 2A'!AI50</f>
        <v>0</v>
      </c>
      <c r="AJ50" s="46">
        <f>+'44 21'!AJ50+'44 2A'!AJ50</f>
        <v>0</v>
      </c>
      <c r="AK50" s="50">
        <f t="shared" ref="AK50:AK52" si="64">AI50-AJ50</f>
        <v>0</v>
      </c>
      <c r="AL50" s="46">
        <f>+'44 21'!AL50+'44 2A'!AL50</f>
        <v>0</v>
      </c>
      <c r="AM50" s="46">
        <f>+'44 21'!AM50+'44 2A'!AM50</f>
        <v>0</v>
      </c>
      <c r="AN50" s="48">
        <f t="shared" ref="AN50:AN52" si="65">AL50-AM50</f>
        <v>0</v>
      </c>
      <c r="AO50" s="190">
        <f t="shared" ref="AO50:AO52" si="66">+AF50+AI50+AL50</f>
        <v>0</v>
      </c>
      <c r="AP50" s="129">
        <f t="shared" ref="AP50:AP52" si="67">+AG50+AJ50+AM50</f>
        <v>0</v>
      </c>
      <c r="AQ50" s="222">
        <f t="shared" ref="AQ50:AQ52" si="68">AO50-AP50</f>
        <v>0</v>
      </c>
      <c r="AR50" s="293">
        <f>+'44 21'!AR50+'44 2A'!AR50</f>
        <v>0</v>
      </c>
      <c r="AS50" s="46">
        <f>+'44 21'!AS50+'44 2A'!AS50</f>
        <v>0</v>
      </c>
      <c r="AT50" s="47">
        <f t="shared" ref="AT50:AT52" si="69">AR50-AS50</f>
        <v>0</v>
      </c>
      <c r="AU50" s="46">
        <f>+'44 21'!AU50+'44 2A'!AU50</f>
        <v>0</v>
      </c>
      <c r="AV50" s="46">
        <f>+'44 21'!AV50+'44 2A'!AV50</f>
        <v>0</v>
      </c>
      <c r="AW50" s="47">
        <f t="shared" ref="AW50:AW52" si="70">AU50-AV50</f>
        <v>0</v>
      </c>
      <c r="AX50" s="46">
        <f>+'44 21'!AX50+'44 2A'!AX50</f>
        <v>0</v>
      </c>
      <c r="AY50" s="46">
        <f>+'44 21'!AY50+'44 2A'!AY50</f>
        <v>0</v>
      </c>
      <c r="AZ50" s="50">
        <f t="shared" ref="AZ50:AZ52" si="71">AX50-AY50</f>
        <v>0</v>
      </c>
      <c r="BA50" s="190">
        <f t="shared" ref="BA50:BA52" si="72">+AR50+AU50+AX50</f>
        <v>0</v>
      </c>
      <c r="BB50" s="200">
        <f t="shared" ref="BB50:BB52" si="73">+AS50+AV50+AY50</f>
        <v>0</v>
      </c>
      <c r="BC50" s="222">
        <f t="shared" ref="BC50:BC52" si="74">BA50-BB50</f>
        <v>0</v>
      </c>
      <c r="BD50" s="204">
        <f t="shared" ref="BD50:BD52" si="75">AF50+AI50+AL50+AR50+AU50+AX50</f>
        <v>0</v>
      </c>
      <c r="BE50" s="217">
        <f t="shared" ref="BE50:BE52" si="76">+AG50+AJ50+AM50+AS50+AV50+AY50</f>
        <v>0</v>
      </c>
      <c r="BF50" s="225">
        <f t="shared" ref="BF50:BF52" si="77">BD50-BE50</f>
        <v>0</v>
      </c>
      <c r="BG50" s="204">
        <f t="shared" ref="BG50:BG52" si="78">+AC50+BD50</f>
        <v>0</v>
      </c>
      <c r="BH50" s="133">
        <f t="shared" ref="BH50:BH52" si="79">+AD50+BE50</f>
        <v>0</v>
      </c>
      <c r="BI50" s="311">
        <f t="shared" ref="BI50:BI52" si="80">BG50-BH50</f>
        <v>0</v>
      </c>
      <c r="BJ50" s="290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+'44 21'!E51+'44 2A'!E51</f>
        <v>0</v>
      </c>
      <c r="F51" s="214">
        <f>+'44 21'!F51+'44 2A'!F51</f>
        <v>0</v>
      </c>
      <c r="G51" s="47">
        <f t="shared" ref="G51" si="81">+E51-F51</f>
        <v>0</v>
      </c>
      <c r="H51" s="46">
        <f>+'44 21'!H51+'44 2A'!H51</f>
        <v>0</v>
      </c>
      <c r="I51" s="46">
        <f>+'44 21'!I51+'44 2A'!I51</f>
        <v>0</v>
      </c>
      <c r="J51" s="47">
        <f t="shared" ref="J51" si="82">+H51-I51</f>
        <v>0</v>
      </c>
      <c r="K51" s="46">
        <f>+'44 21'!K51+'44 2A'!K51</f>
        <v>0</v>
      </c>
      <c r="L51" s="46">
        <f>+'44 21'!L51+'44 2A'!L51</f>
        <v>0</v>
      </c>
      <c r="M51" s="48">
        <f t="shared" ref="M51" si="83">+K51-L51</f>
        <v>0</v>
      </c>
      <c r="N51" s="190">
        <f t="shared" ref="N51" si="84">+E51+H51+K51</f>
        <v>0</v>
      </c>
      <c r="O51" s="129">
        <f t="shared" ref="O51" si="85">+F51+I51+L51</f>
        <v>0</v>
      </c>
      <c r="P51" s="61">
        <f t="shared" ref="P51" si="86">+N51-O51</f>
        <v>0</v>
      </c>
      <c r="Q51" s="127">
        <f>+'44 21'!Q51+'44 2A'!Q51</f>
        <v>0</v>
      </c>
      <c r="R51" s="46">
        <f>+'44 21'!R51+'44 2A'!R51</f>
        <v>0</v>
      </c>
      <c r="S51" s="47">
        <f t="shared" ref="S51" si="87">+Q51-R51</f>
        <v>0</v>
      </c>
      <c r="T51" s="49">
        <f>+'44 21'!T51+'44 2A'!T51</f>
        <v>0</v>
      </c>
      <c r="U51" s="46">
        <f>+'44 21'!U51+'44 2A'!U51</f>
        <v>0</v>
      </c>
      <c r="V51" s="47">
        <f t="shared" ref="V51" si="88">+T51-U51</f>
        <v>0</v>
      </c>
      <c r="W51" s="49">
        <f>+'44 21'!W51+'44 2A'!W51</f>
        <v>0</v>
      </c>
      <c r="X51" s="46">
        <f>+'44 21'!X51+'44 2A'!X51</f>
        <v>0</v>
      </c>
      <c r="Y51" s="48">
        <f t="shared" ref="Y51" si="89">+W51-X51</f>
        <v>0</v>
      </c>
      <c r="Z51" s="190">
        <f t="shared" ref="Z51" si="90">+Q51+T51+W51</f>
        <v>0</v>
      </c>
      <c r="AA51" s="200">
        <f t="shared" ref="AA51" si="91">+R51+U51+X51</f>
        <v>0</v>
      </c>
      <c r="AB51" s="61">
        <f t="shared" ref="AB51" si="92">+Z51-AA51</f>
        <v>0</v>
      </c>
      <c r="AC51" s="204">
        <f t="shared" ref="AC51" si="93">+E51+H51+K51+Q51+T51+W51</f>
        <v>0</v>
      </c>
      <c r="AD51" s="133">
        <f t="shared" ref="AD51" si="94">+F51+I51+L51+R51+U51+X51</f>
        <v>0</v>
      </c>
      <c r="AE51" s="225">
        <f t="shared" ref="AE51" si="95">+AC51-AD51</f>
        <v>0</v>
      </c>
      <c r="AF51" s="293">
        <f>+'44 21'!AF51+'44 2A'!AF51</f>
        <v>0</v>
      </c>
      <c r="AG51" s="46">
        <f>+'44 21'!AG51+'44 2A'!AG51</f>
        <v>0</v>
      </c>
      <c r="AH51" s="50">
        <f t="shared" ref="AH51" si="96">AF51-AG51</f>
        <v>0</v>
      </c>
      <c r="AI51" s="46">
        <f>+'44 21'!AI51+'44 2A'!AI51</f>
        <v>0</v>
      </c>
      <c r="AJ51" s="46">
        <f>+'44 21'!AJ51+'44 2A'!AJ51</f>
        <v>0</v>
      </c>
      <c r="AK51" s="50">
        <f t="shared" ref="AK51" si="97">AI51-AJ51</f>
        <v>0</v>
      </c>
      <c r="AL51" s="46">
        <f>+'44 21'!AL51+'44 2A'!AL51</f>
        <v>0</v>
      </c>
      <c r="AM51" s="46">
        <f>+'44 21'!AM51+'44 2A'!AM51</f>
        <v>0</v>
      </c>
      <c r="AN51" s="48">
        <f t="shared" ref="AN51" si="98">AL51-AM51</f>
        <v>0</v>
      </c>
      <c r="AO51" s="190">
        <f t="shared" ref="AO51" si="99">+AF51+AI51+AL51</f>
        <v>0</v>
      </c>
      <c r="AP51" s="129">
        <f t="shared" ref="AP51" si="100">+AG51+AJ51+AM51</f>
        <v>0</v>
      </c>
      <c r="AQ51" s="222">
        <f t="shared" ref="AQ51" si="101">AO51-AP51</f>
        <v>0</v>
      </c>
      <c r="AR51" s="293">
        <f>+'44 21'!AR51+'44 2A'!AR51</f>
        <v>0</v>
      </c>
      <c r="AS51" s="46">
        <f>+'44 21'!AS51+'44 2A'!AS51</f>
        <v>0</v>
      </c>
      <c r="AT51" s="47">
        <f t="shared" ref="AT51" si="102">AR51-AS51</f>
        <v>0</v>
      </c>
      <c r="AU51" s="46">
        <f>+'44 21'!AU51+'44 2A'!AU51</f>
        <v>0</v>
      </c>
      <c r="AV51" s="46">
        <f>+'44 21'!AV51+'44 2A'!AV51</f>
        <v>0</v>
      </c>
      <c r="AW51" s="47">
        <f t="shared" ref="AW51" si="103">AU51-AV51</f>
        <v>0</v>
      </c>
      <c r="AX51" s="46">
        <f>+'44 21'!AX51+'44 2A'!AX51</f>
        <v>0</v>
      </c>
      <c r="AY51" s="46">
        <f>+'44 21'!AY51+'44 2A'!AY51</f>
        <v>0</v>
      </c>
      <c r="AZ51" s="50">
        <f t="shared" ref="AZ51" si="104">AX51-AY51</f>
        <v>0</v>
      </c>
      <c r="BA51" s="190">
        <f t="shared" ref="BA51" si="105">+AR51+AU51+AX51</f>
        <v>0</v>
      </c>
      <c r="BB51" s="200">
        <f t="shared" ref="BB51" si="106">+AS51+AV51+AY51</f>
        <v>0</v>
      </c>
      <c r="BC51" s="222">
        <f t="shared" ref="BC51" si="107">BA51-BB51</f>
        <v>0</v>
      </c>
      <c r="BD51" s="204">
        <f t="shared" ref="BD51" si="108">AF51+AI51+AL51+AR51+AU51+AX51</f>
        <v>0</v>
      </c>
      <c r="BE51" s="217">
        <f t="shared" ref="BE51" si="109">+AG51+AJ51+AM51+AS51+AV51+AY51</f>
        <v>0</v>
      </c>
      <c r="BF51" s="225">
        <f t="shared" ref="BF51" si="110">BD51-BE51</f>
        <v>0</v>
      </c>
      <c r="BG51" s="204">
        <f t="shared" ref="BG51" si="111">+AC51+BD51</f>
        <v>0</v>
      </c>
      <c r="BH51" s="133">
        <f t="shared" ref="BH51" si="112">+AD51+BE51</f>
        <v>0</v>
      </c>
      <c r="BI51" s="311">
        <f t="shared" ref="BI51" si="113">BG51-BH51</f>
        <v>0</v>
      </c>
      <c r="BJ51" s="290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+'44 21'!E52+'44 2A'!E51</f>
        <v>0</v>
      </c>
      <c r="F52" s="318">
        <f>+'44 21'!F52+'44 2A'!F51</f>
        <v>0</v>
      </c>
      <c r="G52" s="52">
        <f t="shared" si="48"/>
        <v>0</v>
      </c>
      <c r="H52" s="51">
        <f>+'44 21'!H52+'44 2A'!H51</f>
        <v>0</v>
      </c>
      <c r="I52" s="51">
        <f>+'44 21'!I52+'44 2A'!I51</f>
        <v>0</v>
      </c>
      <c r="J52" s="52">
        <f t="shared" si="49"/>
        <v>0</v>
      </c>
      <c r="K52" s="51">
        <f>+'44 21'!K52+'44 2A'!K51</f>
        <v>0</v>
      </c>
      <c r="L52" s="51">
        <f>+'44 21'!L52+'44 2A'!L51</f>
        <v>0</v>
      </c>
      <c r="M52" s="53">
        <f t="shared" si="50"/>
        <v>0</v>
      </c>
      <c r="N52" s="191">
        <f t="shared" si="51"/>
        <v>0</v>
      </c>
      <c r="O52" s="130">
        <f t="shared" si="52"/>
        <v>0</v>
      </c>
      <c r="P52" s="62">
        <f t="shared" si="53"/>
        <v>0</v>
      </c>
      <c r="Q52" s="302">
        <f>+'44 21'!Q52+'44 2A'!Q51</f>
        <v>0</v>
      </c>
      <c r="R52" s="51">
        <f>+'44 21'!R52+'44 2A'!R51</f>
        <v>0</v>
      </c>
      <c r="S52" s="52">
        <f t="shared" si="54"/>
        <v>0</v>
      </c>
      <c r="T52" s="59">
        <f>+'44 21'!T52+'44 2A'!T51</f>
        <v>0</v>
      </c>
      <c r="U52" s="51">
        <f>+'44 21'!U52+'44 2A'!U51</f>
        <v>0</v>
      </c>
      <c r="V52" s="52">
        <f t="shared" si="55"/>
        <v>0</v>
      </c>
      <c r="W52" s="59">
        <f>+'44 21'!W52+'44 2A'!W51</f>
        <v>0</v>
      </c>
      <c r="X52" s="51">
        <f>+'44 21'!X52+'44 2A'!X51</f>
        <v>0</v>
      </c>
      <c r="Y52" s="53">
        <f t="shared" si="56"/>
        <v>0</v>
      </c>
      <c r="Z52" s="191">
        <f t="shared" si="57"/>
        <v>0</v>
      </c>
      <c r="AA52" s="201">
        <f t="shared" si="58"/>
        <v>0</v>
      </c>
      <c r="AB52" s="62">
        <f t="shared" si="59"/>
        <v>0</v>
      </c>
      <c r="AC52" s="315">
        <f t="shared" si="60"/>
        <v>0</v>
      </c>
      <c r="AD52" s="228">
        <f t="shared" si="61"/>
        <v>0</v>
      </c>
      <c r="AE52" s="227">
        <f t="shared" si="62"/>
        <v>0</v>
      </c>
      <c r="AF52" s="294">
        <f>+'44 21'!AF52+'44 2A'!AF51</f>
        <v>0</v>
      </c>
      <c r="AG52" s="51">
        <f>+'44 21'!AG52+'44 2A'!AG51</f>
        <v>0</v>
      </c>
      <c r="AH52" s="54">
        <f t="shared" si="63"/>
        <v>0</v>
      </c>
      <c r="AI52" s="51">
        <f>+'44 21'!AI52+'44 2A'!AI51</f>
        <v>0</v>
      </c>
      <c r="AJ52" s="51">
        <f>+'44 21'!AJ52+'44 2A'!AJ51</f>
        <v>0</v>
      </c>
      <c r="AK52" s="54">
        <f t="shared" si="64"/>
        <v>0</v>
      </c>
      <c r="AL52" s="51">
        <f>+'44 21'!AL52+'44 2A'!AL51</f>
        <v>0</v>
      </c>
      <c r="AM52" s="51">
        <f>+'44 21'!AM52+'44 2A'!AM51</f>
        <v>0</v>
      </c>
      <c r="AN52" s="53">
        <f t="shared" si="65"/>
        <v>0</v>
      </c>
      <c r="AO52" s="191">
        <f t="shared" si="66"/>
        <v>0</v>
      </c>
      <c r="AP52" s="130">
        <f t="shared" si="67"/>
        <v>0</v>
      </c>
      <c r="AQ52" s="223">
        <f t="shared" si="68"/>
        <v>0</v>
      </c>
      <c r="AR52" s="294">
        <f>+'44 21'!AR52+'44 2A'!AR51</f>
        <v>0</v>
      </c>
      <c r="AS52" s="51">
        <f>+'44 21'!AS52+'44 2A'!AS51</f>
        <v>0</v>
      </c>
      <c r="AT52" s="52">
        <f t="shared" si="69"/>
        <v>0</v>
      </c>
      <c r="AU52" s="51">
        <f>+'44 21'!AU52+'44 2A'!AU51</f>
        <v>0</v>
      </c>
      <c r="AV52" s="51">
        <f>+'44 21'!AV52+'44 2A'!AV51</f>
        <v>0</v>
      </c>
      <c r="AW52" s="52">
        <f t="shared" si="70"/>
        <v>0</v>
      </c>
      <c r="AX52" s="51">
        <f>+'44 21'!AX52+'44 2A'!AX51</f>
        <v>0</v>
      </c>
      <c r="AY52" s="51">
        <f>+'44 21'!AY52+'44 2A'!AY51</f>
        <v>0</v>
      </c>
      <c r="AZ52" s="54">
        <f t="shared" si="71"/>
        <v>0</v>
      </c>
      <c r="BA52" s="191">
        <f t="shared" si="72"/>
        <v>0</v>
      </c>
      <c r="BB52" s="201">
        <f t="shared" si="73"/>
        <v>0</v>
      </c>
      <c r="BC52" s="223">
        <f t="shared" si="74"/>
        <v>0</v>
      </c>
      <c r="BD52" s="315">
        <f t="shared" si="75"/>
        <v>0</v>
      </c>
      <c r="BE52" s="316">
        <f t="shared" si="76"/>
        <v>0</v>
      </c>
      <c r="BF52" s="227">
        <f t="shared" si="77"/>
        <v>0</v>
      </c>
      <c r="BG52" s="315">
        <f t="shared" si="78"/>
        <v>0</v>
      </c>
      <c r="BH52" s="228">
        <f t="shared" si="79"/>
        <v>0</v>
      </c>
      <c r="BI52" s="317">
        <f t="shared" si="80"/>
        <v>0</v>
      </c>
      <c r="BJ52" s="290"/>
    </row>
    <row r="53" spans="1:62" s="38" customFormat="1" ht="35.1" customHeight="1" thickBot="1">
      <c r="A53" s="389" t="s">
        <v>97</v>
      </c>
      <c r="B53" s="390"/>
      <c r="C53" s="391"/>
      <c r="D53" s="37"/>
      <c r="E53" s="40">
        <f t="shared" ref="E53:AJ53" si="114">SUM(E7:E52)</f>
        <v>939333.56148026325</v>
      </c>
      <c r="F53" s="215">
        <f t="shared" si="114"/>
        <v>800496.48</v>
      </c>
      <c r="G53" s="41">
        <f t="shared" si="114"/>
        <v>138837.08148026318</v>
      </c>
      <c r="H53" s="40">
        <f t="shared" si="114"/>
        <v>832853.50682717678</v>
      </c>
      <c r="I53" s="40">
        <f t="shared" si="114"/>
        <v>910380.31</v>
      </c>
      <c r="J53" s="42">
        <f t="shared" si="114"/>
        <v>-77526.803172823187</v>
      </c>
      <c r="K53" s="40">
        <f t="shared" si="114"/>
        <v>1239941.0228849666</v>
      </c>
      <c r="L53" s="40">
        <f t="shared" si="114"/>
        <v>971449.52999999991</v>
      </c>
      <c r="M53" s="43">
        <f t="shared" si="114"/>
        <v>268491.49288496654</v>
      </c>
      <c r="N53" s="192">
        <f t="shared" si="114"/>
        <v>3012128.0911924066</v>
      </c>
      <c r="O53" s="131">
        <f t="shared" si="114"/>
        <v>2682326.3200000003</v>
      </c>
      <c r="P53" s="64">
        <f t="shared" si="114"/>
        <v>329801.7711924066</v>
      </c>
      <c r="Q53" s="299">
        <f t="shared" si="114"/>
        <v>763820.36609589041</v>
      </c>
      <c r="R53" s="40">
        <f t="shared" si="114"/>
        <v>600184.1399999999</v>
      </c>
      <c r="S53" s="41">
        <f t="shared" si="114"/>
        <v>163636.22609589039</v>
      </c>
      <c r="T53" s="40">
        <f t="shared" si="114"/>
        <v>766185.96833764552</v>
      </c>
      <c r="U53" s="40">
        <f t="shared" si="114"/>
        <v>0</v>
      </c>
      <c r="V53" s="42">
        <f t="shared" si="114"/>
        <v>766185.96833764552</v>
      </c>
      <c r="W53" s="40">
        <f t="shared" si="114"/>
        <v>838460.03237971384</v>
      </c>
      <c r="X53" s="40">
        <f t="shared" si="114"/>
        <v>0</v>
      </c>
      <c r="Y53" s="43">
        <f t="shared" si="114"/>
        <v>838460.03237971384</v>
      </c>
      <c r="Z53" s="192">
        <f t="shared" si="114"/>
        <v>2368466.3668132499</v>
      </c>
      <c r="AA53" s="202">
        <f t="shared" si="114"/>
        <v>600184.1399999999</v>
      </c>
      <c r="AB53" s="64">
        <f t="shared" si="114"/>
        <v>1768282.2268132498</v>
      </c>
      <c r="AC53" s="205">
        <f t="shared" si="114"/>
        <v>5380594.4580056565</v>
      </c>
      <c r="AD53" s="134">
        <f t="shared" si="114"/>
        <v>3282510.46</v>
      </c>
      <c r="AE53" s="226">
        <f t="shared" si="114"/>
        <v>2098083.9980056565</v>
      </c>
      <c r="AF53" s="270">
        <f t="shared" si="114"/>
        <v>751211.67431556201</v>
      </c>
      <c r="AG53" s="40">
        <f t="shared" si="114"/>
        <v>0</v>
      </c>
      <c r="AH53" s="215">
        <f t="shared" si="114"/>
        <v>751211.67431556201</v>
      </c>
      <c r="AI53" s="40">
        <f t="shared" si="114"/>
        <v>747438.16386861308</v>
      </c>
      <c r="AJ53" s="40">
        <f t="shared" si="114"/>
        <v>0</v>
      </c>
      <c r="AK53" s="215">
        <f t="shared" ref="AK53:BI53" si="115">SUM(AK7:AK52)</f>
        <v>747438.16386861308</v>
      </c>
      <c r="AL53" s="40">
        <f t="shared" si="115"/>
        <v>853066.78354729735</v>
      </c>
      <c r="AM53" s="40">
        <f t="shared" si="115"/>
        <v>0</v>
      </c>
      <c r="AN53" s="43">
        <f t="shared" si="115"/>
        <v>853066.78354729735</v>
      </c>
      <c r="AO53" s="192">
        <f t="shared" si="115"/>
        <v>2351716.6217314722</v>
      </c>
      <c r="AP53" s="131">
        <f t="shared" si="115"/>
        <v>0</v>
      </c>
      <c r="AQ53" s="224">
        <f t="shared" si="115"/>
        <v>2351716.6217314722</v>
      </c>
      <c r="AR53" s="270">
        <f t="shared" si="115"/>
        <v>828369.54429882043</v>
      </c>
      <c r="AS53" s="40">
        <f t="shared" si="115"/>
        <v>0</v>
      </c>
      <c r="AT53" s="42">
        <f t="shared" si="115"/>
        <v>828369.54429882043</v>
      </c>
      <c r="AU53" s="40">
        <f t="shared" si="115"/>
        <v>830169.87217861973</v>
      </c>
      <c r="AV53" s="40">
        <f t="shared" si="115"/>
        <v>0</v>
      </c>
      <c r="AW53" s="42">
        <f t="shared" si="115"/>
        <v>830169.87217861973</v>
      </c>
      <c r="AX53" s="40">
        <f t="shared" si="115"/>
        <v>1008859.9566079295</v>
      </c>
      <c r="AY53" s="40">
        <f t="shared" si="115"/>
        <v>0</v>
      </c>
      <c r="AZ53" s="41">
        <f t="shared" si="115"/>
        <v>1008859.9566079295</v>
      </c>
      <c r="BA53" s="192">
        <f t="shared" si="115"/>
        <v>2667399.3730853698</v>
      </c>
      <c r="BB53" s="202">
        <f t="shared" si="115"/>
        <v>0</v>
      </c>
      <c r="BC53" s="224">
        <f t="shared" si="115"/>
        <v>2667399.3730853698</v>
      </c>
      <c r="BD53" s="205">
        <f t="shared" si="115"/>
        <v>5019115.9948168425</v>
      </c>
      <c r="BE53" s="218">
        <f t="shared" si="115"/>
        <v>0</v>
      </c>
      <c r="BF53" s="226">
        <f t="shared" si="115"/>
        <v>5019115.9948168425</v>
      </c>
      <c r="BG53" s="205">
        <f t="shared" si="115"/>
        <v>10399710.452822499</v>
      </c>
      <c r="BH53" s="134">
        <f t="shared" si="115"/>
        <v>3282510.46</v>
      </c>
      <c r="BI53" s="226">
        <f t="shared" si="115"/>
        <v>7117199.9928224981</v>
      </c>
      <c r="BJ53" s="291"/>
    </row>
    <row r="54" spans="1:62" ht="33" customHeight="1"/>
    <row r="55" spans="1:62" ht="33" customHeight="1"/>
    <row r="56" spans="1:62" ht="33" customHeight="1"/>
    <row r="57" spans="1:62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P43" activePane="bottomRight" state="frozen"/>
      <selection activeCell="I53" sqref="I53"/>
      <selection pane="topRight" activeCell="I53" sqref="I53"/>
      <selection pane="bottomLeft" activeCell="I53" sqref="I53"/>
      <selection pane="bottomRight" activeCell="R44" sqref="R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7109375" style="30" customWidth="1"/>
    <col min="63" max="63" width="21" style="233" hidden="1" customWidth="1"/>
    <col min="64" max="64" width="9.710937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3" s="68" customFormat="1" ht="39.950000000000003" customHeight="1" thickBot="1">
      <c r="A3" s="32" t="s">
        <v>235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  <c r="BK3" s="2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7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95"/>
      <c r="AR5" s="194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VMI'!$D8</f>
        <v>3600</v>
      </c>
      <c r="F7" s="46">
        <v>3600</v>
      </c>
      <c r="G7" s="47">
        <f t="shared" ref="G7:G52" si="13">+E7-F7</f>
        <v>0</v>
      </c>
      <c r="H7" s="46">
        <f>'[2]DDS VMI'!$E8</f>
        <v>3600</v>
      </c>
      <c r="I7" s="46">
        <v>3600</v>
      </c>
      <c r="J7" s="47">
        <f t="shared" ref="J7:J52" si="14">+H7-I7</f>
        <v>0</v>
      </c>
      <c r="K7" s="46">
        <f>'[2]DDS VMI'!$F8</f>
        <v>3600</v>
      </c>
      <c r="L7" s="46">
        <v>3600</v>
      </c>
      <c r="M7" s="48">
        <f t="shared" ref="M7:M52" si="15">+K7-L7</f>
        <v>0</v>
      </c>
      <c r="N7" s="190">
        <f t="shared" ref="N7:O49" si="16">+E7+H7+K7</f>
        <v>10800</v>
      </c>
      <c r="O7" s="129">
        <f t="shared" si="16"/>
        <v>10800</v>
      </c>
      <c r="P7" s="61">
        <f t="shared" ref="P7:P52" si="17">+N7-O7</f>
        <v>0</v>
      </c>
      <c r="Q7" s="46">
        <f>'[2]DDS VMI'!$H8</f>
        <v>3600</v>
      </c>
      <c r="R7" s="46">
        <v>3600</v>
      </c>
      <c r="S7" s="47">
        <f t="shared" ref="S7:S52" si="18">+Q7-R7</f>
        <v>0</v>
      </c>
      <c r="T7" s="46">
        <f>'[2]DDS VMI'!$I8</f>
        <v>3600</v>
      </c>
      <c r="U7" s="46"/>
      <c r="V7" s="47">
        <f t="shared" ref="V7:V52" si="19">+T7-U7</f>
        <v>3600</v>
      </c>
      <c r="W7" s="46">
        <f>'[2]DDS VMI'!$J8</f>
        <v>3600</v>
      </c>
      <c r="X7" s="46"/>
      <c r="Y7" s="48">
        <f t="shared" ref="Y7:Y52" si="20">+W7-X7</f>
        <v>3600</v>
      </c>
      <c r="Z7" s="190">
        <f t="shared" ref="Z7:AA49" si="21">+Q7+T7+W7</f>
        <v>10800</v>
      </c>
      <c r="AA7" s="200">
        <f t="shared" si="21"/>
        <v>3600</v>
      </c>
      <c r="AB7" s="61">
        <f t="shared" ref="AB7:AB52" si="22">+Z7-AA7</f>
        <v>7200</v>
      </c>
      <c r="AC7" s="204">
        <f t="shared" ref="AC7:AD49" si="23">+E7+H7+K7+Q7+T7+W7</f>
        <v>21600</v>
      </c>
      <c r="AD7" s="133">
        <f t="shared" si="23"/>
        <v>14400</v>
      </c>
      <c r="AE7" s="311">
        <f t="shared" ref="AE7:AE52" si="24">+AC7-AD7</f>
        <v>7200</v>
      </c>
      <c r="AF7" s="297">
        <f>'[2]DDS VMI'!$L8</f>
        <v>3800</v>
      </c>
      <c r="AG7" s="46"/>
      <c r="AH7" s="50">
        <f t="shared" ref="AH7:AH52" si="25">AF7-AG7</f>
        <v>3800</v>
      </c>
      <c r="AI7" s="46">
        <f>'[2]DDS VMI'!$M8</f>
        <v>3800</v>
      </c>
      <c r="AJ7" s="46"/>
      <c r="AK7" s="50">
        <f t="shared" ref="AK7:AK52" si="26">AI7-AJ7</f>
        <v>3800</v>
      </c>
      <c r="AL7" s="46">
        <f>'[2]DDS VMI'!$N8</f>
        <v>3800</v>
      </c>
      <c r="AM7" s="46"/>
      <c r="AN7" s="48">
        <f t="shared" ref="AN7:AN52" si="27">AL7-AM7</f>
        <v>3800</v>
      </c>
      <c r="AO7" s="190">
        <f t="shared" ref="AO7:AP49" si="28">+AF7+AI7+AL7</f>
        <v>11400</v>
      </c>
      <c r="AP7" s="129">
        <f t="shared" si="28"/>
        <v>0</v>
      </c>
      <c r="AQ7" s="61">
        <f t="shared" ref="AQ7:AQ52" si="29">AO7-AP7</f>
        <v>11400</v>
      </c>
      <c r="AR7" s="297">
        <f>'[2]DDS VMI'!$P8</f>
        <v>3800</v>
      </c>
      <c r="AS7" s="46"/>
      <c r="AT7" s="47">
        <f t="shared" ref="AT7:AT52" si="30">AR7-AS7</f>
        <v>3800</v>
      </c>
      <c r="AU7" s="46">
        <f>'[2]DDS VMI'!$Q8</f>
        <v>3800</v>
      </c>
      <c r="AV7" s="46"/>
      <c r="AW7" s="47">
        <f t="shared" ref="AW7:AW52" si="31">AU7-AV7</f>
        <v>3800</v>
      </c>
      <c r="AX7" s="46">
        <f>'[2]DDS VMI'!$R8</f>
        <v>3800</v>
      </c>
      <c r="AY7" s="46"/>
      <c r="AZ7" s="50">
        <f t="shared" ref="AZ7:AZ52" si="32">AX7-AY7</f>
        <v>3800</v>
      </c>
      <c r="BA7" s="190">
        <f t="shared" ref="BA7:BA49" si="33">+AR7+AU7+AX7</f>
        <v>11400</v>
      </c>
      <c r="BB7" s="200">
        <f t="shared" ref="BB7:BB49" si="34">+AS7+AV7+AY7</f>
        <v>0</v>
      </c>
      <c r="BC7" s="222">
        <f t="shared" ref="BC7:BC49" si="35">BA7-BB7</f>
        <v>11400</v>
      </c>
      <c r="BD7" s="204">
        <f t="shared" ref="BD7:BD49" si="36">AF7+AI7+AL7+AR7+AU7+AX7</f>
        <v>22800</v>
      </c>
      <c r="BE7" s="217">
        <f t="shared" ref="BE7:BE49" si="37">+AG7+AJ7+AM7+AS7+AV7+AY7</f>
        <v>0</v>
      </c>
      <c r="BF7" s="225">
        <f t="shared" ref="BF7:BF49" si="38">BD7-BE7</f>
        <v>22800</v>
      </c>
      <c r="BG7" s="204">
        <f t="shared" ref="BG7:BG49" si="39">+AC7+BD7</f>
        <v>44400</v>
      </c>
      <c r="BH7" s="133">
        <f t="shared" ref="BH7:BH49" si="40">+AD7+BE7</f>
        <v>14400</v>
      </c>
      <c r="BI7" s="225">
        <f t="shared" ref="BI7:BI49" si="41">BG7-BH7</f>
        <v>30000</v>
      </c>
      <c r="BJ7" s="290"/>
      <c r="BK7" s="45">
        <f>VLOOKUP($B7,Test!$A$5:$H$58,3,0)</f>
        <v>4000</v>
      </c>
    </row>
    <row r="8" spans="1:63" s="34" customFormat="1" ht="30" customHeight="1">
      <c r="A8" s="31">
        <f t="shared" ref="A8:A52" si="42">A7+1</f>
        <v>2</v>
      </c>
      <c r="B8" s="87">
        <v>51202</v>
      </c>
      <c r="C8" s="281" t="s">
        <v>1</v>
      </c>
      <c r="D8" s="35" t="s">
        <v>42</v>
      </c>
      <c r="E8" s="46">
        <f>'[2]DDS VMI'!$D9</f>
        <v>245100</v>
      </c>
      <c r="F8" s="46">
        <v>150830.57</v>
      </c>
      <c r="G8" s="47">
        <f t="shared" si="13"/>
        <v>94269.43</v>
      </c>
      <c r="H8" s="46">
        <f>'[2]DDS VMI'!$E9</f>
        <v>184300</v>
      </c>
      <c r="I8" s="46">
        <v>324640.51</v>
      </c>
      <c r="J8" s="47">
        <f t="shared" si="14"/>
        <v>-140340.51</v>
      </c>
      <c r="K8" s="46">
        <f>'[2]DDS VMI'!$F9</f>
        <v>224200</v>
      </c>
      <c r="L8" s="46">
        <v>323997.2</v>
      </c>
      <c r="M8" s="48">
        <f t="shared" si="15"/>
        <v>-99797.200000000012</v>
      </c>
      <c r="N8" s="190">
        <f t="shared" si="16"/>
        <v>653600</v>
      </c>
      <c r="O8" s="129">
        <f t="shared" si="16"/>
        <v>799468.28</v>
      </c>
      <c r="P8" s="61">
        <f t="shared" si="17"/>
        <v>-145868.28000000003</v>
      </c>
      <c r="Q8" s="46">
        <f>'[2]DDS VMI'!$H9</f>
        <v>224200</v>
      </c>
      <c r="R8" s="46">
        <v>146748.87</v>
      </c>
      <c r="S8" s="47">
        <f t="shared" si="18"/>
        <v>77451.13</v>
      </c>
      <c r="T8" s="46">
        <f>'[2]DDS VMI'!$I9</f>
        <v>224200</v>
      </c>
      <c r="U8" s="46"/>
      <c r="V8" s="47">
        <f t="shared" si="19"/>
        <v>224200</v>
      </c>
      <c r="W8" s="46">
        <f>'[2]DDS VMI'!$J9</f>
        <v>245100</v>
      </c>
      <c r="X8" s="46"/>
      <c r="Y8" s="48">
        <f t="shared" si="20"/>
        <v>245100</v>
      </c>
      <c r="Z8" s="190">
        <f t="shared" si="21"/>
        <v>693500</v>
      </c>
      <c r="AA8" s="200">
        <f t="shared" si="21"/>
        <v>146748.87</v>
      </c>
      <c r="AB8" s="61">
        <f t="shared" si="22"/>
        <v>546751.13</v>
      </c>
      <c r="AC8" s="204">
        <f t="shared" si="23"/>
        <v>1347100</v>
      </c>
      <c r="AD8" s="133">
        <f t="shared" si="23"/>
        <v>946217.15</v>
      </c>
      <c r="AE8" s="311">
        <f t="shared" si="24"/>
        <v>400882.85</v>
      </c>
      <c r="AF8" s="297">
        <f>'[2]DDS VMI'!$L9</f>
        <v>205200</v>
      </c>
      <c r="AG8" s="46"/>
      <c r="AH8" s="50">
        <f t="shared" si="25"/>
        <v>205200</v>
      </c>
      <c r="AI8" s="46">
        <f>'[2]DDS VMI'!$M9</f>
        <v>205200</v>
      </c>
      <c r="AJ8" s="46"/>
      <c r="AK8" s="50">
        <f t="shared" si="26"/>
        <v>205200</v>
      </c>
      <c r="AL8" s="46">
        <f>'[2]DDS VMI'!$N9</f>
        <v>224200</v>
      </c>
      <c r="AM8" s="46"/>
      <c r="AN8" s="48">
        <f t="shared" si="27"/>
        <v>224200</v>
      </c>
      <c r="AO8" s="190">
        <f t="shared" si="28"/>
        <v>634600</v>
      </c>
      <c r="AP8" s="129">
        <f t="shared" si="28"/>
        <v>0</v>
      </c>
      <c r="AQ8" s="61">
        <f t="shared" si="29"/>
        <v>634600</v>
      </c>
      <c r="AR8" s="297">
        <f>'[2]DDS VMI'!$P9</f>
        <v>245100</v>
      </c>
      <c r="AS8" s="46"/>
      <c r="AT8" s="47">
        <f t="shared" si="30"/>
        <v>245100</v>
      </c>
      <c r="AU8" s="46">
        <f>'[2]DDS VMI'!$Q9</f>
        <v>245100</v>
      </c>
      <c r="AV8" s="46"/>
      <c r="AW8" s="47">
        <f t="shared" si="31"/>
        <v>245100</v>
      </c>
      <c r="AX8" s="46">
        <f>'[2]DDS VMI'!$R9</f>
        <v>285000</v>
      </c>
      <c r="AY8" s="46"/>
      <c r="AZ8" s="50">
        <f t="shared" si="32"/>
        <v>285000</v>
      </c>
      <c r="BA8" s="190">
        <f t="shared" si="33"/>
        <v>775200</v>
      </c>
      <c r="BB8" s="200">
        <f t="shared" si="34"/>
        <v>0</v>
      </c>
      <c r="BC8" s="222">
        <f t="shared" si="35"/>
        <v>775200</v>
      </c>
      <c r="BD8" s="204">
        <f t="shared" si="36"/>
        <v>1409800</v>
      </c>
      <c r="BE8" s="217">
        <f t="shared" si="37"/>
        <v>0</v>
      </c>
      <c r="BF8" s="225">
        <f t="shared" si="38"/>
        <v>1409800</v>
      </c>
      <c r="BG8" s="204">
        <f t="shared" si="39"/>
        <v>2756900</v>
      </c>
      <c r="BH8" s="133">
        <f t="shared" si="40"/>
        <v>946217.15</v>
      </c>
      <c r="BI8" s="225">
        <f t="shared" si="41"/>
        <v>1810682.85</v>
      </c>
      <c r="BJ8" s="290"/>
      <c r="BK8" s="45">
        <f>VLOOKUP($B8,Test!$A$5:$H$58,3,0)</f>
        <v>161711.76</v>
      </c>
    </row>
    <row r="9" spans="1:63" s="34" customFormat="1" ht="30" customHeight="1">
      <c r="A9" s="31">
        <f t="shared" si="42"/>
        <v>3</v>
      </c>
      <c r="B9" s="87">
        <v>51203</v>
      </c>
      <c r="C9" s="281" t="s">
        <v>2</v>
      </c>
      <c r="D9" s="35" t="s">
        <v>43</v>
      </c>
      <c r="E9" s="46">
        <f>'[2]DDS VMI'!$D10</f>
        <v>65170</v>
      </c>
      <c r="F9" s="46">
        <v>121365.4</v>
      </c>
      <c r="G9" s="47">
        <f t="shared" si="13"/>
        <v>-56195.399999999994</v>
      </c>
      <c r="H9" s="46">
        <f>'[2]DDS VMI'!$E10</f>
        <v>20000</v>
      </c>
      <c r="I9" s="46">
        <v>504</v>
      </c>
      <c r="J9" s="47">
        <f t="shared" si="14"/>
        <v>19496</v>
      </c>
      <c r="K9" s="46">
        <f>'[2]DDS VMI'!$F10</f>
        <v>20000</v>
      </c>
      <c r="L9" s="46">
        <v>710</v>
      </c>
      <c r="M9" s="48">
        <f t="shared" si="15"/>
        <v>19290</v>
      </c>
      <c r="N9" s="190">
        <f t="shared" si="16"/>
        <v>105170</v>
      </c>
      <c r="O9" s="129">
        <f t="shared" si="16"/>
        <v>122579.4</v>
      </c>
      <c r="P9" s="61">
        <f t="shared" si="17"/>
        <v>-17409.399999999994</v>
      </c>
      <c r="Q9" s="46">
        <f>'[2]DDS VMI'!$H10</f>
        <v>20000</v>
      </c>
      <c r="R9" s="46">
        <v>2230</v>
      </c>
      <c r="S9" s="47">
        <f t="shared" si="18"/>
        <v>17770</v>
      </c>
      <c r="T9" s="46">
        <f>'[2]DDS VMI'!$I10</f>
        <v>20000</v>
      </c>
      <c r="U9" s="46"/>
      <c r="V9" s="47">
        <f t="shared" si="19"/>
        <v>20000</v>
      </c>
      <c r="W9" s="46">
        <f>'[2]DDS VMI'!$J10</f>
        <v>20000</v>
      </c>
      <c r="X9" s="46"/>
      <c r="Y9" s="48">
        <f t="shared" si="20"/>
        <v>20000</v>
      </c>
      <c r="Z9" s="190">
        <f t="shared" si="21"/>
        <v>60000</v>
      </c>
      <c r="AA9" s="200">
        <f t="shared" si="21"/>
        <v>2230</v>
      </c>
      <c r="AB9" s="61">
        <f t="shared" si="22"/>
        <v>57770</v>
      </c>
      <c r="AC9" s="204">
        <f t="shared" si="23"/>
        <v>165170</v>
      </c>
      <c r="AD9" s="133">
        <f t="shared" si="23"/>
        <v>124809.4</v>
      </c>
      <c r="AE9" s="311">
        <f t="shared" si="24"/>
        <v>40360.600000000006</v>
      </c>
      <c r="AF9" s="297">
        <f>'[2]DDS VMI'!$L10</f>
        <v>20000</v>
      </c>
      <c r="AG9" s="46"/>
      <c r="AH9" s="50">
        <f t="shared" si="25"/>
        <v>20000</v>
      </c>
      <c r="AI9" s="46">
        <f>'[2]DDS VMI'!$M10</f>
        <v>20000</v>
      </c>
      <c r="AJ9" s="46"/>
      <c r="AK9" s="50">
        <f t="shared" si="26"/>
        <v>20000</v>
      </c>
      <c r="AL9" s="46">
        <f>'[2]DDS VMI'!$N10</f>
        <v>20000</v>
      </c>
      <c r="AM9" s="46"/>
      <c r="AN9" s="48">
        <f t="shared" si="27"/>
        <v>20000</v>
      </c>
      <c r="AO9" s="190">
        <f t="shared" si="28"/>
        <v>60000</v>
      </c>
      <c r="AP9" s="129">
        <f t="shared" si="28"/>
        <v>0</v>
      </c>
      <c r="AQ9" s="61">
        <f t="shared" si="29"/>
        <v>60000</v>
      </c>
      <c r="AR9" s="297">
        <f>'[2]DDS VMI'!$P10</f>
        <v>20000</v>
      </c>
      <c r="AS9" s="46"/>
      <c r="AT9" s="47">
        <f t="shared" si="30"/>
        <v>20000</v>
      </c>
      <c r="AU9" s="46">
        <f>'[2]DDS VMI'!$Q10</f>
        <v>20000</v>
      </c>
      <c r="AV9" s="46"/>
      <c r="AW9" s="47">
        <f t="shared" si="31"/>
        <v>20000</v>
      </c>
      <c r="AX9" s="46">
        <f>'[2]DDS VMI'!$R10</f>
        <v>20000</v>
      </c>
      <c r="AY9" s="46"/>
      <c r="AZ9" s="50">
        <f t="shared" si="32"/>
        <v>20000</v>
      </c>
      <c r="BA9" s="190">
        <f t="shared" si="33"/>
        <v>60000</v>
      </c>
      <c r="BB9" s="200">
        <f t="shared" si="34"/>
        <v>0</v>
      </c>
      <c r="BC9" s="222">
        <f t="shared" si="35"/>
        <v>60000</v>
      </c>
      <c r="BD9" s="204">
        <f t="shared" si="36"/>
        <v>120000</v>
      </c>
      <c r="BE9" s="217">
        <f t="shared" si="37"/>
        <v>0</v>
      </c>
      <c r="BF9" s="225">
        <f t="shared" si="38"/>
        <v>120000</v>
      </c>
      <c r="BG9" s="204">
        <f t="shared" si="39"/>
        <v>285170</v>
      </c>
      <c r="BH9" s="133">
        <f t="shared" si="40"/>
        <v>124809.4</v>
      </c>
      <c r="BI9" s="225">
        <f t="shared" si="41"/>
        <v>160360.6</v>
      </c>
      <c r="BJ9" s="290"/>
      <c r="BK9" s="45">
        <f>VLOOKUP($B9,Test!$A$5:$H$58,3,0)</f>
        <v>24378.48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VMI'!$D11</f>
        <v>23400</v>
      </c>
      <c r="F10" s="46">
        <v>20547.64</v>
      </c>
      <c r="G10" s="47">
        <f t="shared" si="13"/>
        <v>2852.3600000000006</v>
      </c>
      <c r="H10" s="46">
        <f>'[2]DDS VMI'!$E11</f>
        <v>23400</v>
      </c>
      <c r="I10" s="46">
        <v>28523.39</v>
      </c>
      <c r="J10" s="47">
        <f t="shared" si="14"/>
        <v>-5123.3899999999994</v>
      </c>
      <c r="K10" s="46">
        <f>'[2]DDS VMI'!$F11</f>
        <v>340200</v>
      </c>
      <c r="L10" s="46">
        <v>42138.29</v>
      </c>
      <c r="M10" s="48">
        <f t="shared" si="15"/>
        <v>298061.71000000002</v>
      </c>
      <c r="N10" s="190">
        <f t="shared" si="16"/>
        <v>387000</v>
      </c>
      <c r="O10" s="129">
        <f t="shared" si="16"/>
        <v>91209.32</v>
      </c>
      <c r="P10" s="61">
        <f t="shared" si="17"/>
        <v>295790.68</v>
      </c>
      <c r="Q10" s="46">
        <f>'[2]DDS VMI'!$H11</f>
        <v>19800</v>
      </c>
      <c r="R10" s="46">
        <v>32185.200000000001</v>
      </c>
      <c r="S10" s="47">
        <f t="shared" si="18"/>
        <v>-12385.2</v>
      </c>
      <c r="T10" s="46">
        <f>'[2]DDS VMI'!$I11</f>
        <v>19800</v>
      </c>
      <c r="U10" s="46"/>
      <c r="V10" s="47">
        <f t="shared" si="19"/>
        <v>19800</v>
      </c>
      <c r="W10" s="46">
        <f>'[2]DDS VMI'!$J11</f>
        <v>21600</v>
      </c>
      <c r="X10" s="46"/>
      <c r="Y10" s="48">
        <f t="shared" si="20"/>
        <v>21600</v>
      </c>
      <c r="Z10" s="190">
        <f t="shared" si="21"/>
        <v>61200</v>
      </c>
      <c r="AA10" s="200">
        <f t="shared" si="21"/>
        <v>32185.200000000001</v>
      </c>
      <c r="AB10" s="61">
        <f t="shared" si="22"/>
        <v>29014.799999999999</v>
      </c>
      <c r="AC10" s="204">
        <f t="shared" si="23"/>
        <v>448200</v>
      </c>
      <c r="AD10" s="133">
        <f t="shared" si="23"/>
        <v>123394.52</v>
      </c>
      <c r="AE10" s="311">
        <f t="shared" si="24"/>
        <v>324805.48</v>
      </c>
      <c r="AF10" s="297">
        <f>'[2]DDS VMI'!$L11</f>
        <v>19800</v>
      </c>
      <c r="AG10" s="46"/>
      <c r="AH10" s="50">
        <f t="shared" si="25"/>
        <v>19800</v>
      </c>
      <c r="AI10" s="46">
        <f>'[2]DDS VMI'!$M11</f>
        <v>19800</v>
      </c>
      <c r="AJ10" s="46"/>
      <c r="AK10" s="50">
        <f t="shared" si="26"/>
        <v>19800</v>
      </c>
      <c r="AL10" s="46">
        <f>'[2]DDS VMI'!$N11</f>
        <v>23400</v>
      </c>
      <c r="AM10" s="46"/>
      <c r="AN10" s="48">
        <f t="shared" si="27"/>
        <v>23400</v>
      </c>
      <c r="AO10" s="190">
        <f t="shared" si="28"/>
        <v>63000</v>
      </c>
      <c r="AP10" s="129">
        <f t="shared" si="28"/>
        <v>0</v>
      </c>
      <c r="AQ10" s="61">
        <f t="shared" si="29"/>
        <v>63000</v>
      </c>
      <c r="AR10" s="297">
        <f>'[2]DDS VMI'!$P11</f>
        <v>21600</v>
      </c>
      <c r="AS10" s="46"/>
      <c r="AT10" s="47">
        <f t="shared" si="30"/>
        <v>21600</v>
      </c>
      <c r="AU10" s="46">
        <f>'[2]DDS VMI'!$Q11</f>
        <v>21600</v>
      </c>
      <c r="AV10" s="46"/>
      <c r="AW10" s="47">
        <f t="shared" si="31"/>
        <v>21600</v>
      </c>
      <c r="AX10" s="46">
        <f>'[2]DDS VMI'!$R11</f>
        <v>70200</v>
      </c>
      <c r="AY10" s="46"/>
      <c r="AZ10" s="50">
        <f t="shared" si="32"/>
        <v>70200</v>
      </c>
      <c r="BA10" s="190">
        <f t="shared" si="33"/>
        <v>113400</v>
      </c>
      <c r="BB10" s="200">
        <f t="shared" si="34"/>
        <v>0</v>
      </c>
      <c r="BC10" s="222">
        <f t="shared" si="35"/>
        <v>113400</v>
      </c>
      <c r="BD10" s="204">
        <f t="shared" si="36"/>
        <v>176400</v>
      </c>
      <c r="BE10" s="217">
        <f t="shared" si="37"/>
        <v>0</v>
      </c>
      <c r="BF10" s="225">
        <f t="shared" si="38"/>
        <v>176400</v>
      </c>
      <c r="BG10" s="204">
        <f t="shared" si="39"/>
        <v>624600</v>
      </c>
      <c r="BH10" s="133">
        <f t="shared" si="40"/>
        <v>123394.52</v>
      </c>
      <c r="BI10" s="225">
        <f t="shared" si="41"/>
        <v>501205.48</v>
      </c>
      <c r="BJ10" s="290"/>
      <c r="BK10" s="45">
        <f>VLOOKUP($B10,Test!$A$5:$H$58,3,0)</f>
        <v>26229.97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VMI'!$D12</f>
        <v>0</v>
      </c>
      <c r="F11" s="46"/>
      <c r="G11" s="47">
        <f t="shared" si="13"/>
        <v>0</v>
      </c>
      <c r="H11" s="46">
        <f>'[2]DDS VMI'!$E12</f>
        <v>0</v>
      </c>
      <c r="I11" s="46"/>
      <c r="J11" s="47">
        <f t="shared" si="14"/>
        <v>0</v>
      </c>
      <c r="K11" s="46">
        <f>'[2]DDS VMI'!$F12</f>
        <v>0</v>
      </c>
      <c r="L11" s="46"/>
      <c r="M11" s="48">
        <f t="shared" si="15"/>
        <v>0</v>
      </c>
      <c r="N11" s="190">
        <f t="shared" si="16"/>
        <v>0</v>
      </c>
      <c r="O11" s="129">
        <f t="shared" si="16"/>
        <v>0</v>
      </c>
      <c r="P11" s="61">
        <f t="shared" si="17"/>
        <v>0</v>
      </c>
      <c r="Q11" s="46">
        <f>'[2]DDS VMI'!$H12</f>
        <v>0</v>
      </c>
      <c r="R11" s="46"/>
      <c r="S11" s="47">
        <f t="shared" si="18"/>
        <v>0</v>
      </c>
      <c r="T11" s="46">
        <f>'[2]DDS VMI'!$I12</f>
        <v>0</v>
      </c>
      <c r="U11" s="46"/>
      <c r="V11" s="47">
        <f t="shared" si="19"/>
        <v>0</v>
      </c>
      <c r="W11" s="46">
        <f>'[2]DDS VMI'!$J12</f>
        <v>0</v>
      </c>
      <c r="X11" s="46"/>
      <c r="Y11" s="48">
        <f t="shared" si="20"/>
        <v>0</v>
      </c>
      <c r="Z11" s="190">
        <f t="shared" si="21"/>
        <v>0</v>
      </c>
      <c r="AA11" s="200">
        <f t="shared" si="21"/>
        <v>0</v>
      </c>
      <c r="AB11" s="61">
        <f t="shared" si="22"/>
        <v>0</v>
      </c>
      <c r="AC11" s="204">
        <f t="shared" si="23"/>
        <v>0</v>
      </c>
      <c r="AD11" s="133">
        <f t="shared" si="23"/>
        <v>0</v>
      </c>
      <c r="AE11" s="311">
        <f t="shared" si="24"/>
        <v>0</v>
      </c>
      <c r="AF11" s="297">
        <f>'[2]DDS VMI'!$L12</f>
        <v>0</v>
      </c>
      <c r="AG11" s="46"/>
      <c r="AH11" s="50">
        <f t="shared" si="25"/>
        <v>0</v>
      </c>
      <c r="AI11" s="46">
        <f>'[2]DDS VMI'!$M12</f>
        <v>0</v>
      </c>
      <c r="AJ11" s="46"/>
      <c r="AK11" s="50">
        <f t="shared" si="26"/>
        <v>0</v>
      </c>
      <c r="AL11" s="46">
        <f>'[2]DDS VMI'!$N12</f>
        <v>0</v>
      </c>
      <c r="AM11" s="46"/>
      <c r="AN11" s="48">
        <f t="shared" si="27"/>
        <v>0</v>
      </c>
      <c r="AO11" s="190">
        <f t="shared" si="28"/>
        <v>0</v>
      </c>
      <c r="AP11" s="129">
        <f t="shared" si="28"/>
        <v>0</v>
      </c>
      <c r="AQ11" s="61">
        <f t="shared" si="29"/>
        <v>0</v>
      </c>
      <c r="AR11" s="297">
        <f>'[2]DDS VMI'!$P12</f>
        <v>0</v>
      </c>
      <c r="AS11" s="46"/>
      <c r="AT11" s="47">
        <f t="shared" si="30"/>
        <v>0</v>
      </c>
      <c r="AU11" s="46">
        <f>'[2]DDS VMI'!$Q12</f>
        <v>0</v>
      </c>
      <c r="AV11" s="46"/>
      <c r="AW11" s="47">
        <f t="shared" si="31"/>
        <v>0</v>
      </c>
      <c r="AX11" s="46">
        <f>'[2]DDS VMI'!$R12</f>
        <v>0</v>
      </c>
      <c r="AY11" s="46"/>
      <c r="AZ11" s="50">
        <f t="shared" si="32"/>
        <v>0</v>
      </c>
      <c r="BA11" s="190">
        <f t="shared" si="33"/>
        <v>0</v>
      </c>
      <c r="BB11" s="200">
        <f t="shared" si="34"/>
        <v>0</v>
      </c>
      <c r="BC11" s="222">
        <f t="shared" si="35"/>
        <v>0</v>
      </c>
      <c r="BD11" s="204">
        <f t="shared" si="36"/>
        <v>0</v>
      </c>
      <c r="BE11" s="217">
        <f t="shared" si="37"/>
        <v>0</v>
      </c>
      <c r="BF11" s="225">
        <f t="shared" si="38"/>
        <v>0</v>
      </c>
      <c r="BG11" s="204">
        <f t="shared" si="39"/>
        <v>0</v>
      </c>
      <c r="BH11" s="133">
        <f t="shared" si="40"/>
        <v>0</v>
      </c>
      <c r="BI11" s="225">
        <f t="shared" si="41"/>
        <v>0</v>
      </c>
      <c r="BJ11" s="290"/>
      <c r="BK11" s="45">
        <f>VLOOKUP($B11,Test!$A$5:$H$58,3,0)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VMI'!$D13</f>
        <v>7445</v>
      </c>
      <c r="F12" s="46">
        <v>7445</v>
      </c>
      <c r="G12" s="47">
        <f t="shared" si="13"/>
        <v>0</v>
      </c>
      <c r="H12" s="46">
        <f>'[2]DDS VMI'!$E13</f>
        <v>6965.5499999999993</v>
      </c>
      <c r="I12" s="46">
        <v>6965.55</v>
      </c>
      <c r="J12" s="47">
        <f t="shared" si="14"/>
        <v>0</v>
      </c>
      <c r="K12" s="46">
        <f>'[2]DDS VMI'!$F13</f>
        <v>7445</v>
      </c>
      <c r="L12" s="46">
        <v>11637.63</v>
      </c>
      <c r="M12" s="48">
        <f t="shared" si="15"/>
        <v>-4192.6299999999992</v>
      </c>
      <c r="N12" s="190">
        <f t="shared" si="16"/>
        <v>21855.55</v>
      </c>
      <c r="O12" s="129">
        <f t="shared" si="16"/>
        <v>26048.18</v>
      </c>
      <c r="P12" s="61">
        <f t="shared" si="17"/>
        <v>-4192.630000000001</v>
      </c>
      <c r="Q12" s="46">
        <f>'[2]DDS VMI'!$H13</f>
        <v>7285</v>
      </c>
      <c r="R12" s="46">
        <v>7285</v>
      </c>
      <c r="S12" s="47">
        <f t="shared" si="18"/>
        <v>0</v>
      </c>
      <c r="T12" s="46">
        <f>'[2]DDS VMI'!$I13</f>
        <v>7528.3499999999985</v>
      </c>
      <c r="U12" s="46"/>
      <c r="V12" s="47">
        <f t="shared" si="19"/>
        <v>7528.3499999999985</v>
      </c>
      <c r="W12" s="46">
        <f>'[2]DDS VMI'!$J13</f>
        <v>7285</v>
      </c>
      <c r="X12" s="46"/>
      <c r="Y12" s="48">
        <f t="shared" si="20"/>
        <v>7285</v>
      </c>
      <c r="Z12" s="190">
        <f t="shared" si="21"/>
        <v>22098.35</v>
      </c>
      <c r="AA12" s="200">
        <f t="shared" si="21"/>
        <v>7285</v>
      </c>
      <c r="AB12" s="61">
        <f t="shared" si="22"/>
        <v>14813.349999999999</v>
      </c>
      <c r="AC12" s="204">
        <f t="shared" si="23"/>
        <v>43953.899999999994</v>
      </c>
      <c r="AD12" s="133">
        <f t="shared" si="23"/>
        <v>33333.18</v>
      </c>
      <c r="AE12" s="311">
        <f t="shared" si="24"/>
        <v>10620.719999999994</v>
      </c>
      <c r="AF12" s="297">
        <f>'[2]DDS VMI'!$L13</f>
        <v>7528</v>
      </c>
      <c r="AG12" s="46"/>
      <c r="AH12" s="50">
        <f t="shared" si="25"/>
        <v>7528</v>
      </c>
      <c r="AI12" s="46">
        <f>'[2]DDS VMI'!$M13</f>
        <v>7528</v>
      </c>
      <c r="AJ12" s="46"/>
      <c r="AK12" s="50">
        <f t="shared" si="26"/>
        <v>7528</v>
      </c>
      <c r="AL12" s="46">
        <f>'[2]DDS VMI'!$N13</f>
        <v>7285.2099999999991</v>
      </c>
      <c r="AM12" s="46"/>
      <c r="AN12" s="48">
        <f t="shared" si="27"/>
        <v>7285.2099999999991</v>
      </c>
      <c r="AO12" s="190">
        <f t="shared" si="28"/>
        <v>22341.21</v>
      </c>
      <c r="AP12" s="129">
        <f t="shared" si="28"/>
        <v>0</v>
      </c>
      <c r="AQ12" s="61">
        <f t="shared" si="29"/>
        <v>22341.21</v>
      </c>
      <c r="AR12" s="297">
        <f>'[2]DDS VMI'!$P13</f>
        <v>7528</v>
      </c>
      <c r="AS12" s="46"/>
      <c r="AT12" s="47">
        <f t="shared" si="30"/>
        <v>7528</v>
      </c>
      <c r="AU12" s="46">
        <f>'[2]DDS VMI'!$Q13</f>
        <v>7285.16</v>
      </c>
      <c r="AV12" s="46"/>
      <c r="AW12" s="47">
        <f t="shared" si="31"/>
        <v>7285.16</v>
      </c>
      <c r="AX12" s="46">
        <f>'[2]DDS VMI'!$R13</f>
        <v>7528</v>
      </c>
      <c r="AY12" s="46"/>
      <c r="AZ12" s="50">
        <f t="shared" si="32"/>
        <v>7528</v>
      </c>
      <c r="BA12" s="190">
        <f t="shared" si="33"/>
        <v>22341.16</v>
      </c>
      <c r="BB12" s="200">
        <f t="shared" si="34"/>
        <v>0</v>
      </c>
      <c r="BC12" s="222">
        <f t="shared" si="35"/>
        <v>22341.16</v>
      </c>
      <c r="BD12" s="204">
        <f t="shared" si="36"/>
        <v>44682.369999999995</v>
      </c>
      <c r="BE12" s="217">
        <f t="shared" si="37"/>
        <v>0</v>
      </c>
      <c r="BF12" s="225">
        <f t="shared" si="38"/>
        <v>44682.369999999995</v>
      </c>
      <c r="BG12" s="204">
        <f t="shared" si="39"/>
        <v>88636.26999999999</v>
      </c>
      <c r="BH12" s="133">
        <f t="shared" si="40"/>
        <v>33333.18</v>
      </c>
      <c r="BI12" s="225">
        <f t="shared" si="41"/>
        <v>55303.089999999989</v>
      </c>
      <c r="BJ12" s="290"/>
      <c r="BK12" s="45">
        <f>VLOOKUP($B12,Test!$A$5:$H$58,3,0)</f>
        <v>6784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VMI'!$D14</f>
        <v>0</v>
      </c>
      <c r="F13" s="46"/>
      <c r="G13" s="47">
        <f t="shared" si="13"/>
        <v>0</v>
      </c>
      <c r="H13" s="46">
        <f>'[2]DDS VMI'!$E14</f>
        <v>0</v>
      </c>
      <c r="I13" s="46"/>
      <c r="J13" s="47">
        <f t="shared" si="14"/>
        <v>0</v>
      </c>
      <c r="K13" s="46">
        <f>'[2]DDS VMI'!$F14</f>
        <v>0</v>
      </c>
      <c r="L13" s="46"/>
      <c r="M13" s="48">
        <f t="shared" si="15"/>
        <v>0</v>
      </c>
      <c r="N13" s="190">
        <f t="shared" si="16"/>
        <v>0</v>
      </c>
      <c r="O13" s="129">
        <f t="shared" si="16"/>
        <v>0</v>
      </c>
      <c r="P13" s="61">
        <f t="shared" si="17"/>
        <v>0</v>
      </c>
      <c r="Q13" s="46">
        <f>'[2]DDS VMI'!$H14</f>
        <v>0</v>
      </c>
      <c r="R13" s="46"/>
      <c r="S13" s="47">
        <f t="shared" si="18"/>
        <v>0</v>
      </c>
      <c r="T13" s="46">
        <f>'[2]DDS VMI'!$I14</f>
        <v>0</v>
      </c>
      <c r="U13" s="46"/>
      <c r="V13" s="47">
        <f t="shared" si="19"/>
        <v>0</v>
      </c>
      <c r="W13" s="46">
        <f>'[2]DDS VMI'!$J14</f>
        <v>0</v>
      </c>
      <c r="X13" s="46"/>
      <c r="Y13" s="48">
        <f t="shared" si="20"/>
        <v>0</v>
      </c>
      <c r="Z13" s="190">
        <f t="shared" si="21"/>
        <v>0</v>
      </c>
      <c r="AA13" s="200">
        <f t="shared" si="21"/>
        <v>0</v>
      </c>
      <c r="AB13" s="61">
        <f t="shared" si="22"/>
        <v>0</v>
      </c>
      <c r="AC13" s="204">
        <f t="shared" si="23"/>
        <v>0</v>
      </c>
      <c r="AD13" s="133">
        <f t="shared" si="23"/>
        <v>0</v>
      </c>
      <c r="AE13" s="311">
        <f t="shared" si="24"/>
        <v>0</v>
      </c>
      <c r="AF13" s="297">
        <f>'[2]DDS VMI'!$L14</f>
        <v>0</v>
      </c>
      <c r="AG13" s="46"/>
      <c r="AH13" s="50">
        <f t="shared" si="25"/>
        <v>0</v>
      </c>
      <c r="AI13" s="46">
        <f>'[2]DDS VMI'!$M14</f>
        <v>0</v>
      </c>
      <c r="AJ13" s="46"/>
      <c r="AK13" s="50">
        <f t="shared" si="26"/>
        <v>0</v>
      </c>
      <c r="AL13" s="46">
        <f>'[2]DDS VMI'!$N14</f>
        <v>0</v>
      </c>
      <c r="AM13" s="46"/>
      <c r="AN13" s="48">
        <f t="shared" si="27"/>
        <v>0</v>
      </c>
      <c r="AO13" s="190">
        <f t="shared" si="28"/>
        <v>0</v>
      </c>
      <c r="AP13" s="129">
        <f t="shared" si="28"/>
        <v>0</v>
      </c>
      <c r="AQ13" s="61">
        <f t="shared" si="29"/>
        <v>0</v>
      </c>
      <c r="AR13" s="297">
        <f>'[2]DDS VMI'!$P14</f>
        <v>0</v>
      </c>
      <c r="AS13" s="46"/>
      <c r="AT13" s="47">
        <f t="shared" si="30"/>
        <v>0</v>
      </c>
      <c r="AU13" s="46">
        <f>'[2]DDS VMI'!$Q14</f>
        <v>0</v>
      </c>
      <c r="AV13" s="46"/>
      <c r="AW13" s="47">
        <f t="shared" si="31"/>
        <v>0</v>
      </c>
      <c r="AX13" s="46">
        <f>'[2]DDS VMI'!$R14</f>
        <v>0</v>
      </c>
      <c r="AY13" s="46"/>
      <c r="AZ13" s="50">
        <f t="shared" si="32"/>
        <v>0</v>
      </c>
      <c r="BA13" s="190">
        <f t="shared" si="33"/>
        <v>0</v>
      </c>
      <c r="BB13" s="200">
        <f t="shared" si="34"/>
        <v>0</v>
      </c>
      <c r="BC13" s="222">
        <f t="shared" si="35"/>
        <v>0</v>
      </c>
      <c r="BD13" s="204">
        <f t="shared" si="36"/>
        <v>0</v>
      </c>
      <c r="BE13" s="217">
        <f t="shared" si="37"/>
        <v>0</v>
      </c>
      <c r="BF13" s="225">
        <f t="shared" si="38"/>
        <v>0</v>
      </c>
      <c r="BG13" s="204">
        <f t="shared" si="39"/>
        <v>0</v>
      </c>
      <c r="BH13" s="133">
        <f t="shared" si="40"/>
        <v>0</v>
      </c>
      <c r="BI13" s="225">
        <f t="shared" si="41"/>
        <v>0</v>
      </c>
      <c r="BJ13" s="290"/>
      <c r="BK13" s="45">
        <f>VLOOKUP($B13,Test!$A$5:$H$58,3,0)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VMI'!$D15</f>
        <v>3000</v>
      </c>
      <c r="F14" s="46"/>
      <c r="G14" s="47">
        <f t="shared" si="13"/>
        <v>3000</v>
      </c>
      <c r="H14" s="46">
        <f>'[2]DDS VMI'!$E15</f>
        <v>3000</v>
      </c>
      <c r="I14" s="46"/>
      <c r="J14" s="47">
        <f t="shared" si="14"/>
        <v>3000</v>
      </c>
      <c r="K14" s="46">
        <f>'[2]DDS VMI'!$F15</f>
        <v>3000</v>
      </c>
      <c r="L14" s="46"/>
      <c r="M14" s="48">
        <f t="shared" si="15"/>
        <v>3000</v>
      </c>
      <c r="N14" s="190">
        <f t="shared" si="16"/>
        <v>9000</v>
      </c>
      <c r="O14" s="129">
        <f t="shared" si="16"/>
        <v>0</v>
      </c>
      <c r="P14" s="61">
        <f t="shared" si="17"/>
        <v>9000</v>
      </c>
      <c r="Q14" s="46">
        <f>'[2]DDS VMI'!$H15</f>
        <v>3000</v>
      </c>
      <c r="R14" s="46"/>
      <c r="S14" s="47">
        <f t="shared" si="18"/>
        <v>3000</v>
      </c>
      <c r="T14" s="46">
        <f>'[2]DDS VMI'!$I15</f>
        <v>3000</v>
      </c>
      <c r="U14" s="46"/>
      <c r="V14" s="47">
        <f t="shared" si="19"/>
        <v>3000</v>
      </c>
      <c r="W14" s="46">
        <f>'[2]DDS VMI'!$J15</f>
        <v>3000</v>
      </c>
      <c r="X14" s="46"/>
      <c r="Y14" s="48">
        <f t="shared" si="20"/>
        <v>3000</v>
      </c>
      <c r="Z14" s="190">
        <f t="shared" si="21"/>
        <v>9000</v>
      </c>
      <c r="AA14" s="200">
        <f t="shared" si="21"/>
        <v>0</v>
      </c>
      <c r="AB14" s="61">
        <f t="shared" si="22"/>
        <v>9000</v>
      </c>
      <c r="AC14" s="204">
        <f t="shared" si="23"/>
        <v>18000</v>
      </c>
      <c r="AD14" s="133">
        <f t="shared" si="23"/>
        <v>0</v>
      </c>
      <c r="AE14" s="311">
        <f t="shared" si="24"/>
        <v>18000</v>
      </c>
      <c r="AF14" s="297">
        <f>'[2]DDS VMI'!$L15</f>
        <v>3000</v>
      </c>
      <c r="AG14" s="46"/>
      <c r="AH14" s="50">
        <f t="shared" si="25"/>
        <v>3000</v>
      </c>
      <c r="AI14" s="46">
        <f>'[2]DDS VMI'!$M15</f>
        <v>3000</v>
      </c>
      <c r="AJ14" s="46"/>
      <c r="AK14" s="50">
        <f t="shared" si="26"/>
        <v>3000</v>
      </c>
      <c r="AL14" s="46">
        <f>'[2]DDS VMI'!$N15</f>
        <v>3000</v>
      </c>
      <c r="AM14" s="46"/>
      <c r="AN14" s="48">
        <f t="shared" si="27"/>
        <v>3000</v>
      </c>
      <c r="AO14" s="190">
        <f t="shared" si="28"/>
        <v>9000</v>
      </c>
      <c r="AP14" s="129">
        <f t="shared" si="28"/>
        <v>0</v>
      </c>
      <c r="AQ14" s="61">
        <f t="shared" si="29"/>
        <v>9000</v>
      </c>
      <c r="AR14" s="297">
        <f>'[2]DDS VMI'!$P15</f>
        <v>3000</v>
      </c>
      <c r="AS14" s="46"/>
      <c r="AT14" s="47">
        <f t="shared" si="30"/>
        <v>3000</v>
      </c>
      <c r="AU14" s="46">
        <f>'[2]DDS VMI'!$Q15</f>
        <v>3000</v>
      </c>
      <c r="AV14" s="46"/>
      <c r="AW14" s="47">
        <f t="shared" si="31"/>
        <v>3000</v>
      </c>
      <c r="AX14" s="46">
        <f>'[2]DDS VMI'!$R15</f>
        <v>3000</v>
      </c>
      <c r="AY14" s="46"/>
      <c r="AZ14" s="50">
        <f t="shared" si="32"/>
        <v>3000</v>
      </c>
      <c r="BA14" s="190">
        <f t="shared" si="33"/>
        <v>9000</v>
      </c>
      <c r="BB14" s="200">
        <f t="shared" si="34"/>
        <v>0</v>
      </c>
      <c r="BC14" s="222">
        <f t="shared" si="35"/>
        <v>9000</v>
      </c>
      <c r="BD14" s="204">
        <f t="shared" si="36"/>
        <v>18000</v>
      </c>
      <c r="BE14" s="217">
        <f t="shared" si="37"/>
        <v>0</v>
      </c>
      <c r="BF14" s="225">
        <f t="shared" si="38"/>
        <v>18000</v>
      </c>
      <c r="BG14" s="204">
        <f t="shared" si="39"/>
        <v>36000</v>
      </c>
      <c r="BH14" s="133">
        <f t="shared" si="40"/>
        <v>0</v>
      </c>
      <c r="BI14" s="225">
        <f t="shared" si="41"/>
        <v>36000</v>
      </c>
      <c r="BJ14" s="290"/>
      <c r="BK14" s="45">
        <f>VLOOKUP($B14,Test!$A$5:$H$58,3,0)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VMI'!$D16</f>
        <v>0</v>
      </c>
      <c r="F15" s="46"/>
      <c r="G15" s="47">
        <f t="shared" si="13"/>
        <v>0</v>
      </c>
      <c r="H15" s="46">
        <f>'[2]DDS VMI'!$E16</f>
        <v>0</v>
      </c>
      <c r="I15" s="46"/>
      <c r="J15" s="47">
        <f t="shared" si="14"/>
        <v>0</v>
      </c>
      <c r="K15" s="46">
        <f>'[2]DDS VMI'!$F16</f>
        <v>0</v>
      </c>
      <c r="L15" s="46"/>
      <c r="M15" s="48">
        <f t="shared" si="15"/>
        <v>0</v>
      </c>
      <c r="N15" s="190">
        <f t="shared" si="16"/>
        <v>0</v>
      </c>
      <c r="O15" s="129">
        <f t="shared" si="16"/>
        <v>0</v>
      </c>
      <c r="P15" s="61">
        <f t="shared" si="17"/>
        <v>0</v>
      </c>
      <c r="Q15" s="46">
        <f>'[2]DDS VMI'!$H16</f>
        <v>0</v>
      </c>
      <c r="R15" s="46"/>
      <c r="S15" s="47">
        <f t="shared" si="18"/>
        <v>0</v>
      </c>
      <c r="T15" s="46">
        <f>'[2]DDS VMI'!$I16</f>
        <v>0</v>
      </c>
      <c r="U15" s="46"/>
      <c r="V15" s="47">
        <f t="shared" si="19"/>
        <v>0</v>
      </c>
      <c r="W15" s="46">
        <f>'[2]DDS VMI'!$J16</f>
        <v>0</v>
      </c>
      <c r="X15" s="46"/>
      <c r="Y15" s="48">
        <f t="shared" si="20"/>
        <v>0</v>
      </c>
      <c r="Z15" s="190">
        <f t="shared" si="21"/>
        <v>0</v>
      </c>
      <c r="AA15" s="200">
        <f t="shared" si="21"/>
        <v>0</v>
      </c>
      <c r="AB15" s="61">
        <f t="shared" si="22"/>
        <v>0</v>
      </c>
      <c r="AC15" s="204">
        <f t="shared" si="23"/>
        <v>0</v>
      </c>
      <c r="AD15" s="133">
        <f t="shared" si="23"/>
        <v>0</v>
      </c>
      <c r="AE15" s="311">
        <f t="shared" si="24"/>
        <v>0</v>
      </c>
      <c r="AF15" s="297">
        <f>'[2]DDS VMI'!$L16</f>
        <v>0</v>
      </c>
      <c r="AG15" s="46"/>
      <c r="AH15" s="50">
        <f t="shared" si="25"/>
        <v>0</v>
      </c>
      <c r="AI15" s="46">
        <f>'[2]DDS VMI'!$M16</f>
        <v>0</v>
      </c>
      <c r="AJ15" s="46"/>
      <c r="AK15" s="50">
        <f t="shared" si="26"/>
        <v>0</v>
      </c>
      <c r="AL15" s="46">
        <f>'[2]DDS VMI'!$N16</f>
        <v>0</v>
      </c>
      <c r="AM15" s="46"/>
      <c r="AN15" s="48">
        <f t="shared" si="27"/>
        <v>0</v>
      </c>
      <c r="AO15" s="190">
        <f t="shared" si="28"/>
        <v>0</v>
      </c>
      <c r="AP15" s="129">
        <f t="shared" si="28"/>
        <v>0</v>
      </c>
      <c r="AQ15" s="61">
        <f t="shared" si="29"/>
        <v>0</v>
      </c>
      <c r="AR15" s="297">
        <f>'[2]DDS VMI'!$P16</f>
        <v>0</v>
      </c>
      <c r="AS15" s="46"/>
      <c r="AT15" s="47">
        <f t="shared" si="30"/>
        <v>0</v>
      </c>
      <c r="AU15" s="46">
        <f>'[2]DDS VMI'!$Q16</f>
        <v>0</v>
      </c>
      <c r="AV15" s="46"/>
      <c r="AW15" s="47">
        <f t="shared" si="31"/>
        <v>0</v>
      </c>
      <c r="AX15" s="46">
        <f>'[2]DDS VMI'!$R16</f>
        <v>0</v>
      </c>
      <c r="AY15" s="46"/>
      <c r="AZ15" s="50">
        <f t="shared" si="32"/>
        <v>0</v>
      </c>
      <c r="BA15" s="190">
        <f t="shared" si="33"/>
        <v>0</v>
      </c>
      <c r="BB15" s="200">
        <f t="shared" si="34"/>
        <v>0</v>
      </c>
      <c r="BC15" s="222">
        <f t="shared" si="35"/>
        <v>0</v>
      </c>
      <c r="BD15" s="204">
        <f t="shared" si="36"/>
        <v>0</v>
      </c>
      <c r="BE15" s="217">
        <f t="shared" si="37"/>
        <v>0</v>
      </c>
      <c r="BF15" s="225">
        <f t="shared" si="38"/>
        <v>0</v>
      </c>
      <c r="BG15" s="204">
        <f t="shared" si="39"/>
        <v>0</v>
      </c>
      <c r="BH15" s="133">
        <f t="shared" si="40"/>
        <v>0</v>
      </c>
      <c r="BI15" s="225">
        <f t="shared" si="41"/>
        <v>0</v>
      </c>
      <c r="BJ15" s="290"/>
      <c r="BK15" s="45">
        <f>VLOOKUP($B15,Test!$A$5:$H$58,3,0)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VMI'!$D17</f>
        <v>62998.561480263168</v>
      </c>
      <c r="F16" s="46">
        <v>57379.75</v>
      </c>
      <c r="G16" s="47">
        <f t="shared" si="13"/>
        <v>5618.8114802631681</v>
      </c>
      <c r="H16" s="46">
        <f>'[2]DDS VMI'!$E17</f>
        <v>59746.956827176786</v>
      </c>
      <c r="I16" s="46">
        <v>54433.02</v>
      </c>
      <c r="J16" s="47">
        <f t="shared" si="14"/>
        <v>5313.9368271767889</v>
      </c>
      <c r="K16" s="46">
        <f>'[2]DDS VMI'!$F17</f>
        <v>69841.022884966529</v>
      </c>
      <c r="L16" s="46">
        <v>58778.52</v>
      </c>
      <c r="M16" s="48">
        <f t="shared" si="15"/>
        <v>11062.502884966532</v>
      </c>
      <c r="N16" s="190">
        <f t="shared" si="16"/>
        <v>192586.5411924065</v>
      </c>
      <c r="O16" s="129">
        <f t="shared" si="16"/>
        <v>170591.28999999998</v>
      </c>
      <c r="P16" s="61">
        <f t="shared" si="17"/>
        <v>21995.251192406518</v>
      </c>
      <c r="Q16" s="46">
        <f>'[2]DDS VMI'!$H17</f>
        <v>34683.3660958904</v>
      </c>
      <c r="R16" s="46">
        <v>43287.44</v>
      </c>
      <c r="S16" s="47">
        <f t="shared" si="18"/>
        <v>-8604.0739041096022</v>
      </c>
      <c r="T16" s="46">
        <f>'[2]DDS VMI'!$I17</f>
        <v>36805.61833764553</v>
      </c>
      <c r="U16" s="46"/>
      <c r="V16" s="47">
        <f t="shared" si="19"/>
        <v>36805.61833764553</v>
      </c>
      <c r="W16" s="46">
        <f>'[2]DDS VMI'!$J17</f>
        <v>33481.032379713914</v>
      </c>
      <c r="X16" s="46"/>
      <c r="Y16" s="48">
        <f t="shared" si="20"/>
        <v>33481.032379713914</v>
      </c>
      <c r="Z16" s="190">
        <f t="shared" si="21"/>
        <v>104970.01681324984</v>
      </c>
      <c r="AA16" s="200">
        <f t="shared" si="21"/>
        <v>43287.44</v>
      </c>
      <c r="AB16" s="61">
        <f t="shared" si="22"/>
        <v>61682.576813249834</v>
      </c>
      <c r="AC16" s="204">
        <f t="shared" si="23"/>
        <v>297556.55800565635</v>
      </c>
      <c r="AD16" s="133">
        <f t="shared" si="23"/>
        <v>213878.72999999998</v>
      </c>
      <c r="AE16" s="311">
        <f t="shared" si="24"/>
        <v>83677.828005656367</v>
      </c>
      <c r="AF16" s="297">
        <f>'[2]DDS VMI'!$L17</f>
        <v>42350.674315561955</v>
      </c>
      <c r="AG16" s="46"/>
      <c r="AH16" s="50">
        <f t="shared" si="25"/>
        <v>42350.674315561955</v>
      </c>
      <c r="AI16" s="46">
        <f>'[2]DDS VMI'!$M17</f>
        <v>37427.163868613134</v>
      </c>
      <c r="AJ16" s="46"/>
      <c r="AK16" s="50">
        <f t="shared" si="26"/>
        <v>37427.163868613134</v>
      </c>
      <c r="AL16" s="46">
        <f>'[2]DDS VMI'!$N17</f>
        <v>39916.573547297288</v>
      </c>
      <c r="AM16" s="46"/>
      <c r="AN16" s="48">
        <f t="shared" si="27"/>
        <v>39916.573547297288</v>
      </c>
      <c r="AO16" s="190">
        <f t="shared" si="28"/>
        <v>119694.41173147237</v>
      </c>
      <c r="AP16" s="129">
        <f t="shared" si="28"/>
        <v>0</v>
      </c>
      <c r="AQ16" s="61">
        <f t="shared" si="29"/>
        <v>119694.41173147237</v>
      </c>
      <c r="AR16" s="297">
        <f>'[2]DDS VMI'!$P17</f>
        <v>42912.544298820452</v>
      </c>
      <c r="AS16" s="46"/>
      <c r="AT16" s="47">
        <f t="shared" si="30"/>
        <v>42912.544298820452</v>
      </c>
      <c r="AU16" s="46">
        <f>'[2]DDS VMI'!$Q17</f>
        <v>44955.712178619768</v>
      </c>
      <c r="AV16" s="46"/>
      <c r="AW16" s="47">
        <f t="shared" si="31"/>
        <v>44955.712178619768</v>
      </c>
      <c r="AX16" s="46">
        <f>'[2]DDS VMI'!$R17</f>
        <v>53529.956607929518</v>
      </c>
      <c r="AY16" s="46"/>
      <c r="AZ16" s="50">
        <f t="shared" si="32"/>
        <v>53529.956607929518</v>
      </c>
      <c r="BA16" s="190">
        <f t="shared" si="33"/>
        <v>141398.21308536973</v>
      </c>
      <c r="BB16" s="200">
        <f t="shared" si="34"/>
        <v>0</v>
      </c>
      <c r="BC16" s="222">
        <f t="shared" si="35"/>
        <v>141398.21308536973</v>
      </c>
      <c r="BD16" s="204">
        <f t="shared" si="36"/>
        <v>261092.62481684212</v>
      </c>
      <c r="BE16" s="217">
        <f t="shared" si="37"/>
        <v>0</v>
      </c>
      <c r="BF16" s="225">
        <f t="shared" si="38"/>
        <v>261092.62481684212</v>
      </c>
      <c r="BG16" s="204">
        <f t="shared" si="39"/>
        <v>558649.18282249849</v>
      </c>
      <c r="BH16" s="133">
        <f t="shared" si="40"/>
        <v>213878.72999999998</v>
      </c>
      <c r="BI16" s="225">
        <f t="shared" si="41"/>
        <v>344770.45282249851</v>
      </c>
      <c r="BJ16" s="290"/>
      <c r="BK16" s="45">
        <f>VLOOKUP($B16,Test!$A$5:$H$58,3,0)</f>
        <v>41057.64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VMI'!$D18</f>
        <v>0</v>
      </c>
      <c r="F17" s="46"/>
      <c r="G17" s="47">
        <f t="shared" si="13"/>
        <v>0</v>
      </c>
      <c r="H17" s="46">
        <f>'[2]DDS VMI'!$E18</f>
        <v>0</v>
      </c>
      <c r="I17" s="46"/>
      <c r="J17" s="47">
        <f t="shared" si="14"/>
        <v>0</v>
      </c>
      <c r="K17" s="46">
        <f>'[2]DDS VMI'!$F18</f>
        <v>0</v>
      </c>
      <c r="L17" s="46"/>
      <c r="M17" s="48">
        <f t="shared" si="15"/>
        <v>0</v>
      </c>
      <c r="N17" s="190">
        <f t="shared" si="16"/>
        <v>0</v>
      </c>
      <c r="O17" s="129">
        <f t="shared" si="16"/>
        <v>0</v>
      </c>
      <c r="P17" s="61">
        <f t="shared" si="17"/>
        <v>0</v>
      </c>
      <c r="Q17" s="46">
        <f>'[2]DDS VMI'!$H18</f>
        <v>0</v>
      </c>
      <c r="R17" s="46"/>
      <c r="S17" s="47">
        <f t="shared" si="18"/>
        <v>0</v>
      </c>
      <c r="T17" s="46">
        <f>'[2]DDS VMI'!$I18</f>
        <v>0</v>
      </c>
      <c r="U17" s="46"/>
      <c r="V17" s="47">
        <f t="shared" si="19"/>
        <v>0</v>
      </c>
      <c r="W17" s="46">
        <f>'[2]DDS VMI'!$J18</f>
        <v>0</v>
      </c>
      <c r="X17" s="46"/>
      <c r="Y17" s="48">
        <f t="shared" si="20"/>
        <v>0</v>
      </c>
      <c r="Z17" s="190">
        <f t="shared" si="21"/>
        <v>0</v>
      </c>
      <c r="AA17" s="200">
        <f t="shared" si="21"/>
        <v>0</v>
      </c>
      <c r="AB17" s="61">
        <f t="shared" si="22"/>
        <v>0</v>
      </c>
      <c r="AC17" s="204">
        <f t="shared" si="23"/>
        <v>0</v>
      </c>
      <c r="AD17" s="133">
        <f t="shared" si="23"/>
        <v>0</v>
      </c>
      <c r="AE17" s="311">
        <f t="shared" si="24"/>
        <v>0</v>
      </c>
      <c r="AF17" s="297">
        <f>'[2]DDS VMI'!$L18</f>
        <v>0</v>
      </c>
      <c r="AG17" s="46"/>
      <c r="AH17" s="50">
        <f t="shared" si="25"/>
        <v>0</v>
      </c>
      <c r="AI17" s="46">
        <f>'[2]DDS VMI'!$M18</f>
        <v>0</v>
      </c>
      <c r="AJ17" s="46"/>
      <c r="AK17" s="50">
        <f t="shared" si="26"/>
        <v>0</v>
      </c>
      <c r="AL17" s="46">
        <f>'[2]DDS VMI'!$N18</f>
        <v>0</v>
      </c>
      <c r="AM17" s="46"/>
      <c r="AN17" s="48">
        <f t="shared" si="27"/>
        <v>0</v>
      </c>
      <c r="AO17" s="190">
        <f t="shared" si="28"/>
        <v>0</v>
      </c>
      <c r="AP17" s="129">
        <f t="shared" si="28"/>
        <v>0</v>
      </c>
      <c r="AQ17" s="61">
        <f t="shared" si="29"/>
        <v>0</v>
      </c>
      <c r="AR17" s="297">
        <f>'[2]DDS VMI'!$P18</f>
        <v>0</v>
      </c>
      <c r="AS17" s="46"/>
      <c r="AT17" s="47">
        <f t="shared" si="30"/>
        <v>0</v>
      </c>
      <c r="AU17" s="46">
        <f>'[2]DDS VMI'!$Q18</f>
        <v>0</v>
      </c>
      <c r="AV17" s="46"/>
      <c r="AW17" s="47">
        <f t="shared" si="31"/>
        <v>0</v>
      </c>
      <c r="AX17" s="46">
        <f>'[2]DDS VMI'!$R18</f>
        <v>0</v>
      </c>
      <c r="AY17" s="46"/>
      <c r="AZ17" s="50">
        <f t="shared" si="32"/>
        <v>0</v>
      </c>
      <c r="BA17" s="190">
        <f t="shared" si="33"/>
        <v>0</v>
      </c>
      <c r="BB17" s="200">
        <f t="shared" si="34"/>
        <v>0</v>
      </c>
      <c r="BC17" s="222">
        <f t="shared" si="35"/>
        <v>0</v>
      </c>
      <c r="BD17" s="204">
        <f t="shared" si="36"/>
        <v>0</v>
      </c>
      <c r="BE17" s="217">
        <f t="shared" si="37"/>
        <v>0</v>
      </c>
      <c r="BF17" s="225">
        <f t="shared" si="38"/>
        <v>0</v>
      </c>
      <c r="BG17" s="204">
        <f t="shared" si="39"/>
        <v>0</v>
      </c>
      <c r="BH17" s="133">
        <f t="shared" si="40"/>
        <v>0</v>
      </c>
      <c r="BI17" s="225">
        <f t="shared" si="41"/>
        <v>0</v>
      </c>
      <c r="BJ17" s="290"/>
      <c r="BK17" s="45">
        <f>VLOOKUP($B17,Test!$A$5:$H$58,3,0)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VMI'!$D19</f>
        <v>86046</v>
      </c>
      <c r="F18" s="46">
        <v>64894.44</v>
      </c>
      <c r="G18" s="47">
        <f t="shared" si="13"/>
        <v>21151.559999999998</v>
      </c>
      <c r="H18" s="46">
        <f>'[2]DDS VMI'!$E19</f>
        <v>87834</v>
      </c>
      <c r="I18" s="46">
        <v>105888.39</v>
      </c>
      <c r="J18" s="47">
        <f t="shared" si="14"/>
        <v>-18054.39</v>
      </c>
      <c r="K18" s="46">
        <f>'[2]DDS VMI'!$F19</f>
        <v>97664</v>
      </c>
      <c r="L18" s="46">
        <v>76786.8</v>
      </c>
      <c r="M18" s="48">
        <f t="shared" si="15"/>
        <v>20877.199999999997</v>
      </c>
      <c r="N18" s="190">
        <f t="shared" si="16"/>
        <v>271544</v>
      </c>
      <c r="O18" s="129">
        <f t="shared" si="16"/>
        <v>247569.63</v>
      </c>
      <c r="P18" s="61">
        <f t="shared" si="17"/>
        <v>23974.369999999995</v>
      </c>
      <c r="Q18" s="46">
        <f>'[2]DDS VMI'!$H19</f>
        <v>73929</v>
      </c>
      <c r="R18" s="46">
        <v>88287.82</v>
      </c>
      <c r="S18" s="47">
        <f t="shared" si="18"/>
        <v>-14358.820000000007</v>
      </c>
      <c r="T18" s="46">
        <f>'[2]DDS VMI'!$I19</f>
        <v>73929</v>
      </c>
      <c r="U18" s="46"/>
      <c r="V18" s="47">
        <f t="shared" si="19"/>
        <v>73929</v>
      </c>
      <c r="W18" s="46">
        <f>'[2]DDS VMI'!$J19</f>
        <v>92337</v>
      </c>
      <c r="X18" s="46"/>
      <c r="Y18" s="48">
        <f t="shared" si="20"/>
        <v>92337</v>
      </c>
      <c r="Z18" s="190">
        <f t="shared" si="21"/>
        <v>240195</v>
      </c>
      <c r="AA18" s="200">
        <f t="shared" si="21"/>
        <v>88287.82</v>
      </c>
      <c r="AB18" s="61">
        <f t="shared" si="22"/>
        <v>151907.18</v>
      </c>
      <c r="AC18" s="204">
        <f t="shared" si="23"/>
        <v>511739</v>
      </c>
      <c r="AD18" s="133">
        <f t="shared" si="23"/>
        <v>335857.45</v>
      </c>
      <c r="AE18" s="311">
        <f t="shared" si="24"/>
        <v>175881.55</v>
      </c>
      <c r="AF18" s="297">
        <f>'[2]DDS VMI'!$L19</f>
        <v>71760</v>
      </c>
      <c r="AG18" s="46"/>
      <c r="AH18" s="50">
        <f t="shared" si="25"/>
        <v>71760</v>
      </c>
      <c r="AI18" s="46">
        <f>'[2]DDS VMI'!$M19</f>
        <v>72570</v>
      </c>
      <c r="AJ18" s="46"/>
      <c r="AK18" s="50">
        <f t="shared" si="26"/>
        <v>72570</v>
      </c>
      <c r="AL18" s="46">
        <f>'[2]DDS VMI'!$N19</f>
        <v>90977</v>
      </c>
      <c r="AM18" s="46"/>
      <c r="AN18" s="48">
        <f t="shared" si="27"/>
        <v>90977</v>
      </c>
      <c r="AO18" s="190">
        <f t="shared" si="28"/>
        <v>235307</v>
      </c>
      <c r="AP18" s="129">
        <f t="shared" si="28"/>
        <v>0</v>
      </c>
      <c r="AQ18" s="61">
        <f t="shared" si="29"/>
        <v>235307</v>
      </c>
      <c r="AR18" s="297">
        <f>'[2]DDS VMI'!$P19</f>
        <v>76678</v>
      </c>
      <c r="AS18" s="46"/>
      <c r="AT18" s="47">
        <f t="shared" si="30"/>
        <v>76678</v>
      </c>
      <c r="AU18" s="46">
        <f>'[2]DDS VMI'!$Q19</f>
        <v>76678</v>
      </c>
      <c r="AV18" s="46"/>
      <c r="AW18" s="47">
        <f t="shared" si="31"/>
        <v>76678</v>
      </c>
      <c r="AX18" s="46">
        <f>'[2]DDS VMI'!$R19</f>
        <v>91827</v>
      </c>
      <c r="AY18" s="46"/>
      <c r="AZ18" s="50">
        <f t="shared" si="32"/>
        <v>91827</v>
      </c>
      <c r="BA18" s="190">
        <f t="shared" si="33"/>
        <v>245183</v>
      </c>
      <c r="BB18" s="200">
        <f t="shared" si="34"/>
        <v>0</v>
      </c>
      <c r="BC18" s="222">
        <f t="shared" si="35"/>
        <v>245183</v>
      </c>
      <c r="BD18" s="204">
        <f t="shared" si="36"/>
        <v>480490</v>
      </c>
      <c r="BE18" s="217">
        <f t="shared" si="37"/>
        <v>0</v>
      </c>
      <c r="BF18" s="225">
        <f t="shared" si="38"/>
        <v>480490</v>
      </c>
      <c r="BG18" s="204">
        <f t="shared" si="39"/>
        <v>992229</v>
      </c>
      <c r="BH18" s="133">
        <f t="shared" si="40"/>
        <v>335857.45</v>
      </c>
      <c r="BI18" s="225">
        <f t="shared" si="41"/>
        <v>656371.55000000005</v>
      </c>
      <c r="BJ18" s="290"/>
      <c r="BK18" s="45">
        <f>VLOOKUP($B18,Test!$A$5:$H$58,3,0)</f>
        <v>63409.82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VMI'!$D20</f>
        <v>25000</v>
      </c>
      <c r="F19" s="46">
        <v>17629.36</v>
      </c>
      <c r="G19" s="47">
        <f t="shared" si="13"/>
        <v>7370.6399999999994</v>
      </c>
      <c r="H19" s="46">
        <f>'[2]DDS VMI'!$E20</f>
        <v>25000</v>
      </c>
      <c r="I19" s="46">
        <v>21573.15</v>
      </c>
      <c r="J19" s="47">
        <f t="shared" si="14"/>
        <v>3426.8499999999985</v>
      </c>
      <c r="K19" s="46">
        <f>'[2]DDS VMI'!$F20</f>
        <v>25000</v>
      </c>
      <c r="L19" s="46">
        <v>28273.53</v>
      </c>
      <c r="M19" s="48">
        <f t="shared" si="15"/>
        <v>-3273.5299999999988</v>
      </c>
      <c r="N19" s="190">
        <f t="shared" si="16"/>
        <v>75000</v>
      </c>
      <c r="O19" s="129">
        <f t="shared" si="16"/>
        <v>67476.040000000008</v>
      </c>
      <c r="P19" s="61">
        <f t="shared" si="17"/>
        <v>7523.9599999999919</v>
      </c>
      <c r="Q19" s="46">
        <f>'[2]DDS VMI'!$H20</f>
        <v>25000</v>
      </c>
      <c r="R19" s="46">
        <v>35955.43</v>
      </c>
      <c r="S19" s="47">
        <f t="shared" si="18"/>
        <v>-10955.43</v>
      </c>
      <c r="T19" s="46">
        <f>'[2]DDS VMI'!$I20</f>
        <v>25000</v>
      </c>
      <c r="U19" s="46"/>
      <c r="V19" s="47">
        <f t="shared" si="19"/>
        <v>25000</v>
      </c>
      <c r="W19" s="46">
        <f>'[2]DDS VMI'!$J20</f>
        <v>25000</v>
      </c>
      <c r="X19" s="46"/>
      <c r="Y19" s="48">
        <f t="shared" si="20"/>
        <v>25000</v>
      </c>
      <c r="Z19" s="190">
        <f t="shared" si="21"/>
        <v>75000</v>
      </c>
      <c r="AA19" s="200">
        <f t="shared" si="21"/>
        <v>35955.43</v>
      </c>
      <c r="AB19" s="61">
        <f t="shared" si="22"/>
        <v>39044.57</v>
      </c>
      <c r="AC19" s="204">
        <f t="shared" si="23"/>
        <v>150000</v>
      </c>
      <c r="AD19" s="133">
        <f t="shared" si="23"/>
        <v>103431.47</v>
      </c>
      <c r="AE19" s="311">
        <f t="shared" si="24"/>
        <v>46568.53</v>
      </c>
      <c r="AF19" s="297">
        <f>'[2]DDS VMI'!$L20</f>
        <v>25000</v>
      </c>
      <c r="AG19" s="46"/>
      <c r="AH19" s="50">
        <f t="shared" si="25"/>
        <v>25000</v>
      </c>
      <c r="AI19" s="46">
        <f>'[2]DDS VMI'!$M20</f>
        <v>25000</v>
      </c>
      <c r="AJ19" s="46"/>
      <c r="AK19" s="50">
        <f t="shared" si="26"/>
        <v>25000</v>
      </c>
      <c r="AL19" s="46">
        <f>'[2]DDS VMI'!$N20</f>
        <v>25000</v>
      </c>
      <c r="AM19" s="46"/>
      <c r="AN19" s="48">
        <f t="shared" si="27"/>
        <v>25000</v>
      </c>
      <c r="AO19" s="190">
        <f t="shared" si="28"/>
        <v>75000</v>
      </c>
      <c r="AP19" s="129">
        <f t="shared" si="28"/>
        <v>0</v>
      </c>
      <c r="AQ19" s="61">
        <f t="shared" si="29"/>
        <v>75000</v>
      </c>
      <c r="AR19" s="297">
        <f>'[2]DDS VMI'!$P20</f>
        <v>25000</v>
      </c>
      <c r="AS19" s="46"/>
      <c r="AT19" s="47">
        <f t="shared" si="30"/>
        <v>25000</v>
      </c>
      <c r="AU19" s="46">
        <f>'[2]DDS VMI'!$Q20</f>
        <v>25000</v>
      </c>
      <c r="AV19" s="46"/>
      <c r="AW19" s="47">
        <f t="shared" si="31"/>
        <v>25000</v>
      </c>
      <c r="AX19" s="46">
        <f>'[2]DDS VMI'!$R20</f>
        <v>25000</v>
      </c>
      <c r="AY19" s="46"/>
      <c r="AZ19" s="50">
        <f t="shared" si="32"/>
        <v>25000</v>
      </c>
      <c r="BA19" s="190">
        <f t="shared" si="33"/>
        <v>75000</v>
      </c>
      <c r="BB19" s="200">
        <f t="shared" si="34"/>
        <v>0</v>
      </c>
      <c r="BC19" s="222">
        <f t="shared" si="35"/>
        <v>75000</v>
      </c>
      <c r="BD19" s="204">
        <f t="shared" si="36"/>
        <v>150000</v>
      </c>
      <c r="BE19" s="217">
        <f t="shared" si="37"/>
        <v>0</v>
      </c>
      <c r="BF19" s="225">
        <f t="shared" si="38"/>
        <v>150000</v>
      </c>
      <c r="BG19" s="204">
        <f t="shared" si="39"/>
        <v>300000</v>
      </c>
      <c r="BH19" s="133">
        <f t="shared" si="40"/>
        <v>103431.47</v>
      </c>
      <c r="BI19" s="225">
        <f t="shared" si="41"/>
        <v>196568.53</v>
      </c>
      <c r="BJ19" s="290"/>
      <c r="BK19" s="45">
        <f>VLOOKUP($B19,Test!$A$5:$H$58,3,0)</f>
        <v>52652.38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VMI'!$D21</f>
        <v>0</v>
      </c>
      <c r="F20" s="46"/>
      <c r="G20" s="47">
        <f t="shared" si="13"/>
        <v>0</v>
      </c>
      <c r="H20" s="46">
        <f>'[2]DDS VMI'!$E21</f>
        <v>0</v>
      </c>
      <c r="I20" s="46"/>
      <c r="J20" s="47">
        <f t="shared" si="14"/>
        <v>0</v>
      </c>
      <c r="K20" s="46">
        <f>'[2]DDS VMI'!$F21</f>
        <v>0</v>
      </c>
      <c r="L20" s="46"/>
      <c r="M20" s="48">
        <f t="shared" si="15"/>
        <v>0</v>
      </c>
      <c r="N20" s="190">
        <f t="shared" si="16"/>
        <v>0</v>
      </c>
      <c r="O20" s="129">
        <f t="shared" si="16"/>
        <v>0</v>
      </c>
      <c r="P20" s="61">
        <f t="shared" si="17"/>
        <v>0</v>
      </c>
      <c r="Q20" s="46">
        <f>'[2]DDS VMI'!$H21</f>
        <v>0</v>
      </c>
      <c r="R20" s="46"/>
      <c r="S20" s="47">
        <f t="shared" si="18"/>
        <v>0</v>
      </c>
      <c r="T20" s="46">
        <f>'[2]DDS VMI'!$I21</f>
        <v>0</v>
      </c>
      <c r="U20" s="46"/>
      <c r="V20" s="47">
        <f t="shared" si="19"/>
        <v>0</v>
      </c>
      <c r="W20" s="46">
        <f>'[2]DDS VMI'!$J21</f>
        <v>0</v>
      </c>
      <c r="X20" s="46"/>
      <c r="Y20" s="48">
        <f t="shared" si="20"/>
        <v>0</v>
      </c>
      <c r="Z20" s="190">
        <f t="shared" si="21"/>
        <v>0</v>
      </c>
      <c r="AA20" s="200">
        <f t="shared" si="21"/>
        <v>0</v>
      </c>
      <c r="AB20" s="61">
        <f t="shared" si="22"/>
        <v>0</v>
      </c>
      <c r="AC20" s="204">
        <f t="shared" si="23"/>
        <v>0</v>
      </c>
      <c r="AD20" s="133">
        <f t="shared" si="23"/>
        <v>0</v>
      </c>
      <c r="AE20" s="311">
        <f t="shared" si="24"/>
        <v>0</v>
      </c>
      <c r="AF20" s="297">
        <f>'[2]DDS VMI'!$L21</f>
        <v>0</v>
      </c>
      <c r="AG20" s="46"/>
      <c r="AH20" s="50">
        <f t="shared" si="25"/>
        <v>0</v>
      </c>
      <c r="AI20" s="46">
        <f>'[2]DDS VMI'!$M21</f>
        <v>0</v>
      </c>
      <c r="AJ20" s="46"/>
      <c r="AK20" s="50">
        <f t="shared" si="26"/>
        <v>0</v>
      </c>
      <c r="AL20" s="46">
        <f>'[2]DDS VMI'!$N21</f>
        <v>0</v>
      </c>
      <c r="AM20" s="46"/>
      <c r="AN20" s="48">
        <f t="shared" si="27"/>
        <v>0</v>
      </c>
      <c r="AO20" s="190">
        <f t="shared" si="28"/>
        <v>0</v>
      </c>
      <c r="AP20" s="129">
        <f t="shared" si="28"/>
        <v>0</v>
      </c>
      <c r="AQ20" s="61">
        <f t="shared" si="29"/>
        <v>0</v>
      </c>
      <c r="AR20" s="297">
        <f>'[2]DDS VMI'!$P21</f>
        <v>0</v>
      </c>
      <c r="AS20" s="46"/>
      <c r="AT20" s="47">
        <f t="shared" si="30"/>
        <v>0</v>
      </c>
      <c r="AU20" s="46">
        <f>'[2]DDS VMI'!$Q21</f>
        <v>0</v>
      </c>
      <c r="AV20" s="46"/>
      <c r="AW20" s="47">
        <f t="shared" si="31"/>
        <v>0</v>
      </c>
      <c r="AX20" s="46">
        <f>'[2]DDS VMI'!$R21</f>
        <v>0</v>
      </c>
      <c r="AY20" s="46"/>
      <c r="AZ20" s="50">
        <f t="shared" si="32"/>
        <v>0</v>
      </c>
      <c r="BA20" s="190">
        <f t="shared" si="33"/>
        <v>0</v>
      </c>
      <c r="BB20" s="200">
        <f t="shared" si="34"/>
        <v>0</v>
      </c>
      <c r="BC20" s="222">
        <f t="shared" si="35"/>
        <v>0</v>
      </c>
      <c r="BD20" s="204">
        <f t="shared" si="36"/>
        <v>0</v>
      </c>
      <c r="BE20" s="217">
        <f t="shared" si="37"/>
        <v>0</v>
      </c>
      <c r="BF20" s="225">
        <f t="shared" si="38"/>
        <v>0</v>
      </c>
      <c r="BG20" s="204">
        <f t="shared" si="39"/>
        <v>0</v>
      </c>
      <c r="BH20" s="133">
        <f t="shared" si="40"/>
        <v>0</v>
      </c>
      <c r="BI20" s="225">
        <f t="shared" si="41"/>
        <v>0</v>
      </c>
      <c r="BJ20" s="290"/>
      <c r="BK20" s="45">
        <f>VLOOKUP($B20,Test!$A$5:$H$58,3,0)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'[2]DDS VMI'!$D22</f>
        <v>0</v>
      </c>
      <c r="F21" s="55"/>
      <c r="G21" s="57">
        <f t="shared" si="13"/>
        <v>0</v>
      </c>
      <c r="H21" s="55">
        <f>'[2]DDS VMI'!$E22</f>
        <v>0</v>
      </c>
      <c r="I21" s="55"/>
      <c r="J21" s="57">
        <f t="shared" si="14"/>
        <v>0</v>
      </c>
      <c r="K21" s="55">
        <f>'[2]DDS VMI'!$F22</f>
        <v>0</v>
      </c>
      <c r="L21" s="55"/>
      <c r="M21" s="56">
        <f t="shared" si="15"/>
        <v>0</v>
      </c>
      <c r="N21" s="190">
        <f t="shared" si="16"/>
        <v>0</v>
      </c>
      <c r="O21" s="129">
        <f t="shared" si="16"/>
        <v>0</v>
      </c>
      <c r="P21" s="61">
        <f t="shared" si="17"/>
        <v>0</v>
      </c>
      <c r="Q21" s="55">
        <f>'[2]DDS VMI'!$H22</f>
        <v>0</v>
      </c>
      <c r="R21" s="55"/>
      <c r="S21" s="57">
        <f t="shared" si="18"/>
        <v>0</v>
      </c>
      <c r="T21" s="55">
        <f>'[2]DDS VMI'!$I22</f>
        <v>0</v>
      </c>
      <c r="U21" s="55"/>
      <c r="V21" s="57">
        <f t="shared" si="19"/>
        <v>0</v>
      </c>
      <c r="W21" s="55">
        <f>'[2]DDS VMI'!$J22</f>
        <v>0</v>
      </c>
      <c r="X21" s="55"/>
      <c r="Y21" s="56">
        <f t="shared" si="20"/>
        <v>0</v>
      </c>
      <c r="Z21" s="190">
        <f t="shared" si="21"/>
        <v>0</v>
      </c>
      <c r="AA21" s="200">
        <f t="shared" si="21"/>
        <v>0</v>
      </c>
      <c r="AB21" s="61">
        <f t="shared" si="22"/>
        <v>0</v>
      </c>
      <c r="AC21" s="207">
        <f t="shared" si="23"/>
        <v>0</v>
      </c>
      <c r="AD21" s="135">
        <f t="shared" si="23"/>
        <v>0</v>
      </c>
      <c r="AE21" s="330">
        <f t="shared" si="24"/>
        <v>0</v>
      </c>
      <c r="AF21" s="328">
        <f>'[2]DDS VMI'!$L22</f>
        <v>0</v>
      </c>
      <c r="AG21" s="55"/>
      <c r="AH21" s="50">
        <f t="shared" si="25"/>
        <v>0</v>
      </c>
      <c r="AI21" s="55">
        <f>'[2]DDS VMI'!$M22</f>
        <v>0</v>
      </c>
      <c r="AJ21" s="55"/>
      <c r="AK21" s="50">
        <f t="shared" si="26"/>
        <v>0</v>
      </c>
      <c r="AL21" s="55">
        <f>'[2]DDS VMI'!$N22</f>
        <v>0</v>
      </c>
      <c r="AM21" s="55"/>
      <c r="AN21" s="48">
        <f t="shared" si="27"/>
        <v>0</v>
      </c>
      <c r="AO21" s="190">
        <f t="shared" si="28"/>
        <v>0</v>
      </c>
      <c r="AP21" s="129">
        <f t="shared" si="28"/>
        <v>0</v>
      </c>
      <c r="AQ21" s="61">
        <f t="shared" si="29"/>
        <v>0</v>
      </c>
      <c r="AR21" s="328">
        <f>'[2]DDS VMI'!$P22</f>
        <v>0</v>
      </c>
      <c r="AS21" s="55"/>
      <c r="AT21" s="47">
        <f t="shared" si="30"/>
        <v>0</v>
      </c>
      <c r="AU21" s="55">
        <f>'[2]DDS VMI'!$Q22</f>
        <v>0</v>
      </c>
      <c r="AV21" s="55"/>
      <c r="AW21" s="47">
        <f t="shared" si="31"/>
        <v>0</v>
      </c>
      <c r="AX21" s="55">
        <f>'[2]DDS VMI'!$R22</f>
        <v>0</v>
      </c>
      <c r="AY21" s="55"/>
      <c r="AZ21" s="50">
        <f t="shared" si="32"/>
        <v>0</v>
      </c>
      <c r="BA21" s="190">
        <f t="shared" si="33"/>
        <v>0</v>
      </c>
      <c r="BB21" s="200">
        <f t="shared" si="34"/>
        <v>0</v>
      </c>
      <c r="BC21" s="222">
        <f t="shared" si="35"/>
        <v>0</v>
      </c>
      <c r="BD21" s="207">
        <f t="shared" si="36"/>
        <v>0</v>
      </c>
      <c r="BE21" s="219">
        <f t="shared" si="37"/>
        <v>0</v>
      </c>
      <c r="BF21" s="225">
        <f t="shared" si="38"/>
        <v>0</v>
      </c>
      <c r="BG21" s="207">
        <f t="shared" si="39"/>
        <v>0</v>
      </c>
      <c r="BH21" s="133">
        <f t="shared" si="40"/>
        <v>0</v>
      </c>
      <c r="BI21" s="225">
        <f t="shared" si="41"/>
        <v>0</v>
      </c>
      <c r="BJ21" s="290"/>
      <c r="BK21" s="45">
        <f>VLOOKUP($B21,Test!$A$5:$H$58,3,0)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VMI'!$D23</f>
        <v>0</v>
      </c>
      <c r="F22" s="46"/>
      <c r="G22" s="47">
        <f t="shared" si="13"/>
        <v>0</v>
      </c>
      <c r="H22" s="46">
        <f>'[2]DDS VMI'!$E23</f>
        <v>0</v>
      </c>
      <c r="I22" s="46"/>
      <c r="J22" s="47">
        <f t="shared" si="14"/>
        <v>0</v>
      </c>
      <c r="K22" s="46">
        <f>'[2]DDS VMI'!$F23</f>
        <v>0</v>
      </c>
      <c r="L22" s="46"/>
      <c r="M22" s="48">
        <f t="shared" si="15"/>
        <v>0</v>
      </c>
      <c r="N22" s="190">
        <f t="shared" si="16"/>
        <v>0</v>
      </c>
      <c r="O22" s="129">
        <f t="shared" si="16"/>
        <v>0</v>
      </c>
      <c r="P22" s="61">
        <f t="shared" si="17"/>
        <v>0</v>
      </c>
      <c r="Q22" s="46">
        <f>'[2]DDS VMI'!$H23</f>
        <v>0</v>
      </c>
      <c r="R22" s="46"/>
      <c r="S22" s="47">
        <f t="shared" si="18"/>
        <v>0</v>
      </c>
      <c r="T22" s="46">
        <f>'[2]DDS VMI'!$I23</f>
        <v>0</v>
      </c>
      <c r="U22" s="46"/>
      <c r="V22" s="47">
        <f t="shared" si="19"/>
        <v>0</v>
      </c>
      <c r="W22" s="46">
        <f>'[2]DDS VMI'!$J23</f>
        <v>0</v>
      </c>
      <c r="X22" s="46"/>
      <c r="Y22" s="48">
        <f t="shared" si="20"/>
        <v>0</v>
      </c>
      <c r="Z22" s="190">
        <f t="shared" si="21"/>
        <v>0</v>
      </c>
      <c r="AA22" s="200">
        <f t="shared" si="21"/>
        <v>0</v>
      </c>
      <c r="AB22" s="61">
        <f t="shared" si="22"/>
        <v>0</v>
      </c>
      <c r="AC22" s="204">
        <f t="shared" si="23"/>
        <v>0</v>
      </c>
      <c r="AD22" s="133">
        <f t="shared" si="23"/>
        <v>0</v>
      </c>
      <c r="AE22" s="311">
        <f t="shared" si="24"/>
        <v>0</v>
      </c>
      <c r="AF22" s="297">
        <f>'[2]DDS VMI'!$L23</f>
        <v>0</v>
      </c>
      <c r="AG22" s="46"/>
      <c r="AH22" s="50">
        <f t="shared" si="25"/>
        <v>0</v>
      </c>
      <c r="AI22" s="46">
        <f>'[2]DDS VMI'!$M23</f>
        <v>0</v>
      </c>
      <c r="AJ22" s="46"/>
      <c r="AK22" s="50">
        <f t="shared" si="26"/>
        <v>0</v>
      </c>
      <c r="AL22" s="46">
        <f>'[2]DDS VMI'!$N23</f>
        <v>0</v>
      </c>
      <c r="AM22" s="46"/>
      <c r="AN22" s="48">
        <f t="shared" si="27"/>
        <v>0</v>
      </c>
      <c r="AO22" s="190">
        <f t="shared" si="28"/>
        <v>0</v>
      </c>
      <c r="AP22" s="129">
        <f t="shared" si="28"/>
        <v>0</v>
      </c>
      <c r="AQ22" s="61">
        <f t="shared" si="29"/>
        <v>0</v>
      </c>
      <c r="AR22" s="297">
        <f>'[2]DDS VMI'!$P23</f>
        <v>0</v>
      </c>
      <c r="AS22" s="46"/>
      <c r="AT22" s="47">
        <f t="shared" si="30"/>
        <v>0</v>
      </c>
      <c r="AU22" s="46">
        <f>'[2]DDS VMI'!$Q23</f>
        <v>0</v>
      </c>
      <c r="AV22" s="46"/>
      <c r="AW22" s="47">
        <f t="shared" si="31"/>
        <v>0</v>
      </c>
      <c r="AX22" s="46">
        <f>'[2]DDS VMI'!$R23</f>
        <v>0</v>
      </c>
      <c r="AY22" s="46"/>
      <c r="AZ22" s="50">
        <f t="shared" si="32"/>
        <v>0</v>
      </c>
      <c r="BA22" s="190">
        <f t="shared" si="33"/>
        <v>0</v>
      </c>
      <c r="BB22" s="200">
        <f t="shared" si="34"/>
        <v>0</v>
      </c>
      <c r="BC22" s="222">
        <f t="shared" si="35"/>
        <v>0</v>
      </c>
      <c r="BD22" s="204">
        <f t="shared" si="36"/>
        <v>0</v>
      </c>
      <c r="BE22" s="217">
        <f t="shared" si="37"/>
        <v>0</v>
      </c>
      <c r="BF22" s="225">
        <f t="shared" si="38"/>
        <v>0</v>
      </c>
      <c r="BG22" s="204">
        <f t="shared" si="39"/>
        <v>0</v>
      </c>
      <c r="BH22" s="133">
        <f t="shared" si="40"/>
        <v>0</v>
      </c>
      <c r="BI22" s="225">
        <f t="shared" si="41"/>
        <v>0</v>
      </c>
      <c r="BJ22" s="290"/>
      <c r="BK22" s="45">
        <f>VLOOKUP($B22,Test!$A$5:$H$58,3,0)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VMI'!$D24</f>
        <v>0</v>
      </c>
      <c r="F23" s="46"/>
      <c r="G23" s="47">
        <f t="shared" si="13"/>
        <v>0</v>
      </c>
      <c r="H23" s="46">
        <f>'[2]DDS VMI'!$E24</f>
        <v>0</v>
      </c>
      <c r="I23" s="46"/>
      <c r="J23" s="47">
        <f t="shared" si="14"/>
        <v>0</v>
      </c>
      <c r="K23" s="46">
        <f>'[2]DDS VMI'!$F24</f>
        <v>0</v>
      </c>
      <c r="L23" s="46"/>
      <c r="M23" s="48">
        <f t="shared" si="15"/>
        <v>0</v>
      </c>
      <c r="N23" s="190">
        <f t="shared" si="16"/>
        <v>0</v>
      </c>
      <c r="O23" s="129">
        <f t="shared" si="16"/>
        <v>0</v>
      </c>
      <c r="P23" s="61">
        <f t="shared" si="17"/>
        <v>0</v>
      </c>
      <c r="Q23" s="46">
        <f>'[2]DDS VMI'!$H24</f>
        <v>0</v>
      </c>
      <c r="R23" s="46"/>
      <c r="S23" s="47">
        <f t="shared" si="18"/>
        <v>0</v>
      </c>
      <c r="T23" s="46">
        <f>'[2]DDS VMI'!$I24</f>
        <v>0</v>
      </c>
      <c r="U23" s="46"/>
      <c r="V23" s="47">
        <f t="shared" si="19"/>
        <v>0</v>
      </c>
      <c r="W23" s="46">
        <f>'[2]DDS VMI'!$J24</f>
        <v>0</v>
      </c>
      <c r="X23" s="46"/>
      <c r="Y23" s="48">
        <f t="shared" si="20"/>
        <v>0</v>
      </c>
      <c r="Z23" s="190">
        <f t="shared" si="21"/>
        <v>0</v>
      </c>
      <c r="AA23" s="200">
        <f t="shared" si="21"/>
        <v>0</v>
      </c>
      <c r="AB23" s="61">
        <f t="shared" si="22"/>
        <v>0</v>
      </c>
      <c r="AC23" s="204">
        <f t="shared" si="23"/>
        <v>0</v>
      </c>
      <c r="AD23" s="133">
        <f t="shared" si="23"/>
        <v>0</v>
      </c>
      <c r="AE23" s="311">
        <f t="shared" si="24"/>
        <v>0</v>
      </c>
      <c r="AF23" s="297">
        <f>'[2]DDS VMI'!$L24</f>
        <v>0</v>
      </c>
      <c r="AG23" s="46"/>
      <c r="AH23" s="50">
        <f t="shared" si="25"/>
        <v>0</v>
      </c>
      <c r="AI23" s="46">
        <f>'[2]DDS VMI'!$M24</f>
        <v>0</v>
      </c>
      <c r="AJ23" s="46"/>
      <c r="AK23" s="50">
        <f t="shared" si="26"/>
        <v>0</v>
      </c>
      <c r="AL23" s="46">
        <f>'[2]DDS VMI'!$N24</f>
        <v>0</v>
      </c>
      <c r="AM23" s="46"/>
      <c r="AN23" s="48">
        <f t="shared" si="27"/>
        <v>0</v>
      </c>
      <c r="AO23" s="190">
        <f t="shared" si="28"/>
        <v>0</v>
      </c>
      <c r="AP23" s="129">
        <f t="shared" si="28"/>
        <v>0</v>
      </c>
      <c r="AQ23" s="61">
        <f t="shared" si="29"/>
        <v>0</v>
      </c>
      <c r="AR23" s="297">
        <f>'[2]DDS VMI'!$P24</f>
        <v>0</v>
      </c>
      <c r="AS23" s="46"/>
      <c r="AT23" s="47">
        <f t="shared" si="30"/>
        <v>0</v>
      </c>
      <c r="AU23" s="46">
        <f>'[2]DDS VMI'!$Q24</f>
        <v>0</v>
      </c>
      <c r="AV23" s="46"/>
      <c r="AW23" s="47">
        <f t="shared" si="31"/>
        <v>0</v>
      </c>
      <c r="AX23" s="46">
        <f>'[2]DDS VMI'!$R24</f>
        <v>0</v>
      </c>
      <c r="AY23" s="46"/>
      <c r="AZ23" s="50">
        <f t="shared" si="32"/>
        <v>0</v>
      </c>
      <c r="BA23" s="190">
        <f t="shared" si="33"/>
        <v>0</v>
      </c>
      <c r="BB23" s="200">
        <f t="shared" si="34"/>
        <v>0</v>
      </c>
      <c r="BC23" s="222">
        <f t="shared" si="35"/>
        <v>0</v>
      </c>
      <c r="BD23" s="204">
        <f t="shared" si="36"/>
        <v>0</v>
      </c>
      <c r="BE23" s="217">
        <f t="shared" si="37"/>
        <v>0</v>
      </c>
      <c r="BF23" s="225">
        <f t="shared" si="38"/>
        <v>0</v>
      </c>
      <c r="BG23" s="204">
        <f t="shared" si="39"/>
        <v>0</v>
      </c>
      <c r="BH23" s="133">
        <f t="shared" si="40"/>
        <v>0</v>
      </c>
      <c r="BI23" s="225">
        <f t="shared" si="41"/>
        <v>0</v>
      </c>
      <c r="BJ23" s="290"/>
      <c r="BK23" s="45">
        <f>VLOOKUP($B23,Test!$A$5:$H$58,3,0)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VMI'!$D25</f>
        <v>0</v>
      </c>
      <c r="F24" s="46"/>
      <c r="G24" s="47">
        <f t="shared" si="13"/>
        <v>0</v>
      </c>
      <c r="H24" s="46">
        <f>'[2]DDS VMI'!$E25</f>
        <v>0</v>
      </c>
      <c r="I24" s="46"/>
      <c r="J24" s="47">
        <f t="shared" si="14"/>
        <v>0</v>
      </c>
      <c r="K24" s="46">
        <f>'[2]DDS VMI'!$F25</f>
        <v>0</v>
      </c>
      <c r="L24" s="46"/>
      <c r="M24" s="48">
        <f t="shared" si="15"/>
        <v>0</v>
      </c>
      <c r="N24" s="190">
        <f t="shared" si="16"/>
        <v>0</v>
      </c>
      <c r="O24" s="129">
        <f t="shared" si="16"/>
        <v>0</v>
      </c>
      <c r="P24" s="61">
        <f t="shared" si="17"/>
        <v>0</v>
      </c>
      <c r="Q24" s="46">
        <f>'[2]DDS VMI'!$H25</f>
        <v>0</v>
      </c>
      <c r="R24" s="46"/>
      <c r="S24" s="47">
        <f t="shared" si="18"/>
        <v>0</v>
      </c>
      <c r="T24" s="46">
        <f>'[2]DDS VMI'!$I25</f>
        <v>0</v>
      </c>
      <c r="U24" s="46"/>
      <c r="V24" s="47">
        <f t="shared" si="19"/>
        <v>0</v>
      </c>
      <c r="W24" s="46">
        <f>'[2]DDS VMI'!$J25</f>
        <v>0</v>
      </c>
      <c r="X24" s="46"/>
      <c r="Y24" s="48">
        <f t="shared" si="20"/>
        <v>0</v>
      </c>
      <c r="Z24" s="190">
        <f t="shared" si="21"/>
        <v>0</v>
      </c>
      <c r="AA24" s="200">
        <f t="shared" si="21"/>
        <v>0</v>
      </c>
      <c r="AB24" s="61">
        <f t="shared" si="22"/>
        <v>0</v>
      </c>
      <c r="AC24" s="204">
        <f t="shared" si="23"/>
        <v>0</v>
      </c>
      <c r="AD24" s="133">
        <f t="shared" si="23"/>
        <v>0</v>
      </c>
      <c r="AE24" s="311">
        <f t="shared" si="24"/>
        <v>0</v>
      </c>
      <c r="AF24" s="297">
        <f>'[2]DDS VMI'!$L25</f>
        <v>0</v>
      </c>
      <c r="AG24" s="46"/>
      <c r="AH24" s="50">
        <f t="shared" si="25"/>
        <v>0</v>
      </c>
      <c r="AI24" s="46">
        <f>'[2]DDS VMI'!$M25</f>
        <v>0</v>
      </c>
      <c r="AJ24" s="46"/>
      <c r="AK24" s="50">
        <f t="shared" si="26"/>
        <v>0</v>
      </c>
      <c r="AL24" s="46">
        <f>'[2]DDS VMI'!$N25</f>
        <v>0</v>
      </c>
      <c r="AM24" s="46"/>
      <c r="AN24" s="48">
        <f t="shared" si="27"/>
        <v>0</v>
      </c>
      <c r="AO24" s="190">
        <f t="shared" si="28"/>
        <v>0</v>
      </c>
      <c r="AP24" s="129">
        <f t="shared" si="28"/>
        <v>0</v>
      </c>
      <c r="AQ24" s="61">
        <f t="shared" si="29"/>
        <v>0</v>
      </c>
      <c r="AR24" s="297">
        <f>'[2]DDS VMI'!$P25</f>
        <v>0</v>
      </c>
      <c r="AS24" s="46"/>
      <c r="AT24" s="47">
        <f t="shared" si="30"/>
        <v>0</v>
      </c>
      <c r="AU24" s="46">
        <f>'[2]DDS VMI'!$Q25</f>
        <v>0</v>
      </c>
      <c r="AV24" s="46"/>
      <c r="AW24" s="47">
        <f t="shared" si="31"/>
        <v>0</v>
      </c>
      <c r="AX24" s="46">
        <f>'[2]DDS VMI'!$R25</f>
        <v>0</v>
      </c>
      <c r="AY24" s="46"/>
      <c r="AZ24" s="50">
        <f t="shared" si="32"/>
        <v>0</v>
      </c>
      <c r="BA24" s="190">
        <f t="shared" si="33"/>
        <v>0</v>
      </c>
      <c r="BB24" s="200">
        <f t="shared" si="34"/>
        <v>0</v>
      </c>
      <c r="BC24" s="222">
        <f t="shared" si="35"/>
        <v>0</v>
      </c>
      <c r="BD24" s="204">
        <f t="shared" si="36"/>
        <v>0</v>
      </c>
      <c r="BE24" s="217">
        <f t="shared" si="37"/>
        <v>0</v>
      </c>
      <c r="BF24" s="225">
        <f t="shared" si="38"/>
        <v>0</v>
      </c>
      <c r="BG24" s="204">
        <f t="shared" si="39"/>
        <v>0</v>
      </c>
      <c r="BH24" s="133">
        <f t="shared" si="40"/>
        <v>0</v>
      </c>
      <c r="BI24" s="225">
        <f t="shared" si="41"/>
        <v>0</v>
      </c>
      <c r="BJ24" s="290"/>
      <c r="BK24" s="45">
        <f>VLOOKUP($B24,Test!$A$5:$H$58,3,0)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VMI'!$D26</f>
        <v>0</v>
      </c>
      <c r="F25" s="46"/>
      <c r="G25" s="47">
        <f t="shared" si="13"/>
        <v>0</v>
      </c>
      <c r="H25" s="46">
        <f>'[2]DDS VMI'!$E26</f>
        <v>0</v>
      </c>
      <c r="I25" s="46"/>
      <c r="J25" s="47">
        <f t="shared" si="14"/>
        <v>0</v>
      </c>
      <c r="K25" s="46">
        <f>'[2]DDS VMI'!$F26</f>
        <v>0</v>
      </c>
      <c r="L25" s="46"/>
      <c r="M25" s="48">
        <f t="shared" si="15"/>
        <v>0</v>
      </c>
      <c r="N25" s="190">
        <f t="shared" si="16"/>
        <v>0</v>
      </c>
      <c r="O25" s="129">
        <f t="shared" si="16"/>
        <v>0</v>
      </c>
      <c r="P25" s="61">
        <f t="shared" si="17"/>
        <v>0</v>
      </c>
      <c r="Q25" s="46">
        <f>'[2]DDS VMI'!$H26</f>
        <v>0</v>
      </c>
      <c r="R25" s="46"/>
      <c r="S25" s="47">
        <f t="shared" si="18"/>
        <v>0</v>
      </c>
      <c r="T25" s="46">
        <f>'[2]DDS VMI'!$I26</f>
        <v>0</v>
      </c>
      <c r="U25" s="46"/>
      <c r="V25" s="47">
        <f t="shared" si="19"/>
        <v>0</v>
      </c>
      <c r="W25" s="46">
        <f>'[2]DDS VMI'!$J26</f>
        <v>0</v>
      </c>
      <c r="X25" s="46"/>
      <c r="Y25" s="48">
        <f t="shared" si="20"/>
        <v>0</v>
      </c>
      <c r="Z25" s="190">
        <f t="shared" si="21"/>
        <v>0</v>
      </c>
      <c r="AA25" s="200">
        <f t="shared" si="21"/>
        <v>0</v>
      </c>
      <c r="AB25" s="61">
        <f t="shared" si="22"/>
        <v>0</v>
      </c>
      <c r="AC25" s="204">
        <f t="shared" si="23"/>
        <v>0</v>
      </c>
      <c r="AD25" s="133">
        <f t="shared" si="23"/>
        <v>0</v>
      </c>
      <c r="AE25" s="311">
        <f t="shared" si="24"/>
        <v>0</v>
      </c>
      <c r="AF25" s="297">
        <f>'[2]DDS VMI'!$L26</f>
        <v>0</v>
      </c>
      <c r="AG25" s="46"/>
      <c r="AH25" s="50">
        <f t="shared" si="25"/>
        <v>0</v>
      </c>
      <c r="AI25" s="46">
        <f>'[2]DDS VMI'!$M26</f>
        <v>0</v>
      </c>
      <c r="AJ25" s="46"/>
      <c r="AK25" s="50">
        <f t="shared" si="26"/>
        <v>0</v>
      </c>
      <c r="AL25" s="46">
        <f>'[2]DDS VMI'!$N26</f>
        <v>0</v>
      </c>
      <c r="AM25" s="46"/>
      <c r="AN25" s="48">
        <f t="shared" si="27"/>
        <v>0</v>
      </c>
      <c r="AO25" s="190">
        <f t="shared" si="28"/>
        <v>0</v>
      </c>
      <c r="AP25" s="129">
        <f t="shared" si="28"/>
        <v>0</v>
      </c>
      <c r="AQ25" s="61">
        <f t="shared" si="29"/>
        <v>0</v>
      </c>
      <c r="AR25" s="297">
        <f>'[2]DDS VMI'!$P26</f>
        <v>0</v>
      </c>
      <c r="AS25" s="46"/>
      <c r="AT25" s="47">
        <f t="shared" si="30"/>
        <v>0</v>
      </c>
      <c r="AU25" s="46">
        <f>'[2]DDS VMI'!$Q26</f>
        <v>0</v>
      </c>
      <c r="AV25" s="46"/>
      <c r="AW25" s="47">
        <f t="shared" si="31"/>
        <v>0</v>
      </c>
      <c r="AX25" s="46">
        <f>'[2]DDS VMI'!$R26</f>
        <v>0</v>
      </c>
      <c r="AY25" s="46"/>
      <c r="AZ25" s="50">
        <f t="shared" si="32"/>
        <v>0</v>
      </c>
      <c r="BA25" s="190">
        <f t="shared" si="33"/>
        <v>0</v>
      </c>
      <c r="BB25" s="200">
        <f t="shared" si="34"/>
        <v>0</v>
      </c>
      <c r="BC25" s="222">
        <f t="shared" si="35"/>
        <v>0</v>
      </c>
      <c r="BD25" s="204">
        <f t="shared" si="36"/>
        <v>0</v>
      </c>
      <c r="BE25" s="217">
        <f t="shared" si="37"/>
        <v>0</v>
      </c>
      <c r="BF25" s="225">
        <f t="shared" si="38"/>
        <v>0</v>
      </c>
      <c r="BG25" s="204">
        <f t="shared" si="39"/>
        <v>0</v>
      </c>
      <c r="BH25" s="133">
        <f t="shared" si="40"/>
        <v>0</v>
      </c>
      <c r="BI25" s="225">
        <f t="shared" si="41"/>
        <v>0</v>
      </c>
      <c r="BJ25" s="290"/>
      <c r="BK25" s="45">
        <f>VLOOKUP($B25,Test!$A$5:$H$58,3,0)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VMI'!$D27</f>
        <v>0</v>
      </c>
      <c r="F26" s="46"/>
      <c r="G26" s="47">
        <f t="shared" si="13"/>
        <v>0</v>
      </c>
      <c r="H26" s="46">
        <f>'[2]DDS VMI'!$E27</f>
        <v>0</v>
      </c>
      <c r="I26" s="46"/>
      <c r="J26" s="47">
        <f t="shared" si="14"/>
        <v>0</v>
      </c>
      <c r="K26" s="46">
        <f>'[2]DDS VMI'!$F27</f>
        <v>0</v>
      </c>
      <c r="L26" s="46"/>
      <c r="M26" s="48">
        <f t="shared" si="15"/>
        <v>0</v>
      </c>
      <c r="N26" s="190">
        <f t="shared" si="16"/>
        <v>0</v>
      </c>
      <c r="O26" s="129">
        <f t="shared" si="16"/>
        <v>0</v>
      </c>
      <c r="P26" s="61">
        <f t="shared" si="17"/>
        <v>0</v>
      </c>
      <c r="Q26" s="46">
        <f>'[2]DDS VMI'!$H27</f>
        <v>0</v>
      </c>
      <c r="R26" s="46"/>
      <c r="S26" s="47">
        <f t="shared" si="18"/>
        <v>0</v>
      </c>
      <c r="T26" s="46">
        <f>'[2]DDS VMI'!$I27</f>
        <v>0</v>
      </c>
      <c r="U26" s="46"/>
      <c r="V26" s="47">
        <f t="shared" si="19"/>
        <v>0</v>
      </c>
      <c r="W26" s="46">
        <f>'[2]DDS VMI'!$J27</f>
        <v>0</v>
      </c>
      <c r="X26" s="46"/>
      <c r="Y26" s="48">
        <f t="shared" si="20"/>
        <v>0</v>
      </c>
      <c r="Z26" s="190">
        <f t="shared" si="21"/>
        <v>0</v>
      </c>
      <c r="AA26" s="200">
        <f t="shared" si="21"/>
        <v>0</v>
      </c>
      <c r="AB26" s="61">
        <f t="shared" si="22"/>
        <v>0</v>
      </c>
      <c r="AC26" s="204">
        <f t="shared" si="23"/>
        <v>0</v>
      </c>
      <c r="AD26" s="133">
        <f t="shared" si="23"/>
        <v>0</v>
      </c>
      <c r="AE26" s="311">
        <f t="shared" si="24"/>
        <v>0</v>
      </c>
      <c r="AF26" s="297">
        <f>'[2]DDS VMI'!$L27</f>
        <v>0</v>
      </c>
      <c r="AG26" s="46"/>
      <c r="AH26" s="50">
        <f t="shared" si="25"/>
        <v>0</v>
      </c>
      <c r="AI26" s="46">
        <f>'[2]DDS VMI'!$M27</f>
        <v>0</v>
      </c>
      <c r="AJ26" s="46"/>
      <c r="AK26" s="50">
        <f t="shared" si="26"/>
        <v>0</v>
      </c>
      <c r="AL26" s="46">
        <f>'[2]DDS VMI'!$N27</f>
        <v>0</v>
      </c>
      <c r="AM26" s="46"/>
      <c r="AN26" s="48">
        <f t="shared" si="27"/>
        <v>0</v>
      </c>
      <c r="AO26" s="190">
        <f t="shared" si="28"/>
        <v>0</v>
      </c>
      <c r="AP26" s="129">
        <f t="shared" si="28"/>
        <v>0</v>
      </c>
      <c r="AQ26" s="61">
        <f t="shared" si="29"/>
        <v>0</v>
      </c>
      <c r="AR26" s="297">
        <f>'[2]DDS VMI'!$P27</f>
        <v>0</v>
      </c>
      <c r="AS26" s="46"/>
      <c r="AT26" s="47">
        <f t="shared" si="30"/>
        <v>0</v>
      </c>
      <c r="AU26" s="46">
        <f>'[2]DDS VMI'!$Q27</f>
        <v>0</v>
      </c>
      <c r="AV26" s="46"/>
      <c r="AW26" s="47">
        <f t="shared" si="31"/>
        <v>0</v>
      </c>
      <c r="AX26" s="46">
        <f>'[2]DDS VMI'!$R27</f>
        <v>0</v>
      </c>
      <c r="AY26" s="46"/>
      <c r="AZ26" s="50">
        <f t="shared" si="32"/>
        <v>0</v>
      </c>
      <c r="BA26" s="190">
        <f t="shared" si="33"/>
        <v>0</v>
      </c>
      <c r="BB26" s="200">
        <f t="shared" si="34"/>
        <v>0</v>
      </c>
      <c r="BC26" s="222">
        <f t="shared" si="35"/>
        <v>0</v>
      </c>
      <c r="BD26" s="204">
        <f t="shared" si="36"/>
        <v>0</v>
      </c>
      <c r="BE26" s="217">
        <f t="shared" si="37"/>
        <v>0</v>
      </c>
      <c r="BF26" s="225">
        <f t="shared" si="38"/>
        <v>0</v>
      </c>
      <c r="BG26" s="204">
        <f t="shared" si="39"/>
        <v>0</v>
      </c>
      <c r="BH26" s="133">
        <f t="shared" si="40"/>
        <v>0</v>
      </c>
      <c r="BI26" s="225">
        <f t="shared" si="41"/>
        <v>0</v>
      </c>
      <c r="BJ26" s="290"/>
      <c r="BK26" s="45">
        <f>VLOOKUP($B26,Test!$A$5:$H$58,3,0)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VMI'!$D28</f>
        <v>0</v>
      </c>
      <c r="F27" s="46"/>
      <c r="G27" s="47">
        <f t="shared" si="13"/>
        <v>0</v>
      </c>
      <c r="H27" s="46">
        <f>'[2]DDS VMI'!$E28</f>
        <v>0</v>
      </c>
      <c r="I27" s="46"/>
      <c r="J27" s="47">
        <f t="shared" si="14"/>
        <v>0</v>
      </c>
      <c r="K27" s="46">
        <f>'[2]DDS VMI'!$F28</f>
        <v>0</v>
      </c>
      <c r="L27" s="46"/>
      <c r="M27" s="48">
        <f t="shared" si="15"/>
        <v>0</v>
      </c>
      <c r="N27" s="190">
        <f t="shared" si="16"/>
        <v>0</v>
      </c>
      <c r="O27" s="129">
        <f t="shared" si="16"/>
        <v>0</v>
      </c>
      <c r="P27" s="61">
        <f t="shared" si="17"/>
        <v>0</v>
      </c>
      <c r="Q27" s="46">
        <f>'[2]DDS VMI'!$H28</f>
        <v>0</v>
      </c>
      <c r="R27" s="46"/>
      <c r="S27" s="47">
        <f t="shared" si="18"/>
        <v>0</v>
      </c>
      <c r="T27" s="46">
        <f>'[2]DDS VMI'!$I28</f>
        <v>0</v>
      </c>
      <c r="U27" s="46"/>
      <c r="V27" s="47">
        <f t="shared" si="19"/>
        <v>0</v>
      </c>
      <c r="W27" s="46">
        <f>'[2]DDS VMI'!$J28</f>
        <v>0</v>
      </c>
      <c r="X27" s="46"/>
      <c r="Y27" s="48">
        <f t="shared" si="20"/>
        <v>0</v>
      </c>
      <c r="Z27" s="190">
        <f t="shared" si="21"/>
        <v>0</v>
      </c>
      <c r="AA27" s="200">
        <f t="shared" si="21"/>
        <v>0</v>
      </c>
      <c r="AB27" s="61">
        <f t="shared" si="22"/>
        <v>0</v>
      </c>
      <c r="AC27" s="204">
        <f t="shared" si="23"/>
        <v>0</v>
      </c>
      <c r="AD27" s="133">
        <f t="shared" si="23"/>
        <v>0</v>
      </c>
      <c r="AE27" s="311">
        <f t="shared" si="24"/>
        <v>0</v>
      </c>
      <c r="AF27" s="297">
        <f>'[2]DDS VMI'!$L28</f>
        <v>0</v>
      </c>
      <c r="AG27" s="46"/>
      <c r="AH27" s="50">
        <f t="shared" si="25"/>
        <v>0</v>
      </c>
      <c r="AI27" s="46">
        <f>'[2]DDS VMI'!$M28</f>
        <v>0</v>
      </c>
      <c r="AJ27" s="46"/>
      <c r="AK27" s="50">
        <f t="shared" si="26"/>
        <v>0</v>
      </c>
      <c r="AL27" s="46">
        <f>'[2]DDS VMI'!$N28</f>
        <v>0</v>
      </c>
      <c r="AM27" s="46"/>
      <c r="AN27" s="48">
        <f t="shared" si="27"/>
        <v>0</v>
      </c>
      <c r="AO27" s="190">
        <f t="shared" si="28"/>
        <v>0</v>
      </c>
      <c r="AP27" s="129">
        <f t="shared" si="28"/>
        <v>0</v>
      </c>
      <c r="AQ27" s="61">
        <f t="shared" si="29"/>
        <v>0</v>
      </c>
      <c r="AR27" s="297">
        <f>'[2]DDS VMI'!$P28</f>
        <v>0</v>
      </c>
      <c r="AS27" s="46"/>
      <c r="AT27" s="47">
        <f t="shared" si="30"/>
        <v>0</v>
      </c>
      <c r="AU27" s="46">
        <f>'[2]DDS VMI'!$Q28</f>
        <v>0</v>
      </c>
      <c r="AV27" s="46"/>
      <c r="AW27" s="47">
        <f t="shared" si="31"/>
        <v>0</v>
      </c>
      <c r="AX27" s="46">
        <f>'[2]DDS VMI'!$R28</f>
        <v>0</v>
      </c>
      <c r="AY27" s="46"/>
      <c r="AZ27" s="50">
        <f t="shared" si="32"/>
        <v>0</v>
      </c>
      <c r="BA27" s="190">
        <f t="shared" si="33"/>
        <v>0</v>
      </c>
      <c r="BB27" s="200">
        <f t="shared" si="34"/>
        <v>0</v>
      </c>
      <c r="BC27" s="222">
        <f t="shared" si="35"/>
        <v>0</v>
      </c>
      <c r="BD27" s="204">
        <f t="shared" si="36"/>
        <v>0</v>
      </c>
      <c r="BE27" s="217">
        <f t="shared" si="37"/>
        <v>0</v>
      </c>
      <c r="BF27" s="225">
        <f t="shared" si="38"/>
        <v>0</v>
      </c>
      <c r="BG27" s="204">
        <f t="shared" si="39"/>
        <v>0</v>
      </c>
      <c r="BH27" s="133">
        <f t="shared" si="40"/>
        <v>0</v>
      </c>
      <c r="BI27" s="225">
        <f t="shared" si="41"/>
        <v>0</v>
      </c>
      <c r="BJ27" s="290"/>
      <c r="BK27" s="45">
        <f>VLOOKUP($B27,Test!$A$5:$H$58,3,0)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VMI'!$D29</f>
        <v>0</v>
      </c>
      <c r="F28" s="46"/>
      <c r="G28" s="47">
        <f t="shared" si="13"/>
        <v>0</v>
      </c>
      <c r="H28" s="46">
        <f>'[2]DDS VMI'!$E29</f>
        <v>0</v>
      </c>
      <c r="I28" s="46"/>
      <c r="J28" s="47">
        <f t="shared" si="14"/>
        <v>0</v>
      </c>
      <c r="K28" s="46">
        <f>'[2]DDS VMI'!$F29</f>
        <v>0</v>
      </c>
      <c r="L28" s="46"/>
      <c r="M28" s="48">
        <f t="shared" si="15"/>
        <v>0</v>
      </c>
      <c r="N28" s="190">
        <f t="shared" si="16"/>
        <v>0</v>
      </c>
      <c r="O28" s="129">
        <f t="shared" si="16"/>
        <v>0</v>
      </c>
      <c r="P28" s="61">
        <f t="shared" si="17"/>
        <v>0</v>
      </c>
      <c r="Q28" s="46">
        <f>'[2]DDS VMI'!$H29</f>
        <v>0</v>
      </c>
      <c r="R28" s="46"/>
      <c r="S28" s="47">
        <f t="shared" si="18"/>
        <v>0</v>
      </c>
      <c r="T28" s="46">
        <f>'[2]DDS VMI'!$I29</f>
        <v>0</v>
      </c>
      <c r="U28" s="46"/>
      <c r="V28" s="47">
        <f t="shared" si="19"/>
        <v>0</v>
      </c>
      <c r="W28" s="46">
        <f>'[2]DDS VMI'!$J29</f>
        <v>0</v>
      </c>
      <c r="X28" s="46"/>
      <c r="Y28" s="48">
        <f t="shared" si="20"/>
        <v>0</v>
      </c>
      <c r="Z28" s="190">
        <f t="shared" si="21"/>
        <v>0</v>
      </c>
      <c r="AA28" s="200">
        <f t="shared" si="21"/>
        <v>0</v>
      </c>
      <c r="AB28" s="61">
        <f t="shared" si="22"/>
        <v>0</v>
      </c>
      <c r="AC28" s="204">
        <f t="shared" si="23"/>
        <v>0</v>
      </c>
      <c r="AD28" s="133">
        <f t="shared" si="23"/>
        <v>0</v>
      </c>
      <c r="AE28" s="311">
        <f t="shared" si="24"/>
        <v>0</v>
      </c>
      <c r="AF28" s="297">
        <f>'[2]DDS VMI'!$L29</f>
        <v>0</v>
      </c>
      <c r="AG28" s="46"/>
      <c r="AH28" s="50">
        <f t="shared" si="25"/>
        <v>0</v>
      </c>
      <c r="AI28" s="46">
        <f>'[2]DDS VMI'!$M29</f>
        <v>0</v>
      </c>
      <c r="AJ28" s="46"/>
      <c r="AK28" s="50">
        <f t="shared" si="26"/>
        <v>0</v>
      </c>
      <c r="AL28" s="46">
        <f>'[2]DDS VMI'!$N29</f>
        <v>0</v>
      </c>
      <c r="AM28" s="46"/>
      <c r="AN28" s="48">
        <f t="shared" si="27"/>
        <v>0</v>
      </c>
      <c r="AO28" s="190">
        <f t="shared" si="28"/>
        <v>0</v>
      </c>
      <c r="AP28" s="129">
        <f t="shared" si="28"/>
        <v>0</v>
      </c>
      <c r="AQ28" s="61">
        <f t="shared" si="29"/>
        <v>0</v>
      </c>
      <c r="AR28" s="297">
        <f>'[2]DDS VMI'!$P29</f>
        <v>0</v>
      </c>
      <c r="AS28" s="46"/>
      <c r="AT28" s="47">
        <f t="shared" si="30"/>
        <v>0</v>
      </c>
      <c r="AU28" s="46">
        <f>'[2]DDS VMI'!$Q29</f>
        <v>0</v>
      </c>
      <c r="AV28" s="46"/>
      <c r="AW28" s="47">
        <f t="shared" si="31"/>
        <v>0</v>
      </c>
      <c r="AX28" s="46">
        <f>'[2]DDS VMI'!$R29</f>
        <v>0</v>
      </c>
      <c r="AY28" s="46"/>
      <c r="AZ28" s="50">
        <f t="shared" si="32"/>
        <v>0</v>
      </c>
      <c r="BA28" s="190">
        <f t="shared" si="33"/>
        <v>0</v>
      </c>
      <c r="BB28" s="200">
        <f t="shared" si="34"/>
        <v>0</v>
      </c>
      <c r="BC28" s="222">
        <f t="shared" si="35"/>
        <v>0</v>
      </c>
      <c r="BD28" s="204">
        <f t="shared" si="36"/>
        <v>0</v>
      </c>
      <c r="BE28" s="217">
        <f t="shared" si="37"/>
        <v>0</v>
      </c>
      <c r="BF28" s="225">
        <f t="shared" si="38"/>
        <v>0</v>
      </c>
      <c r="BG28" s="204">
        <f t="shared" si="39"/>
        <v>0</v>
      </c>
      <c r="BH28" s="133">
        <f t="shared" si="40"/>
        <v>0</v>
      </c>
      <c r="BI28" s="225">
        <f t="shared" si="41"/>
        <v>0</v>
      </c>
      <c r="BJ28" s="290"/>
      <c r="BK28" s="45">
        <f>VLOOKUP($B28,Test!$A$5:$H$58,3,0)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VMI'!$D30</f>
        <v>0</v>
      </c>
      <c r="F29" s="46"/>
      <c r="G29" s="47">
        <f t="shared" si="13"/>
        <v>0</v>
      </c>
      <c r="H29" s="46">
        <f>'[2]DDS VMI'!$E30</f>
        <v>0</v>
      </c>
      <c r="I29" s="46"/>
      <c r="J29" s="47">
        <f t="shared" si="14"/>
        <v>0</v>
      </c>
      <c r="K29" s="46">
        <f>'[2]DDS VMI'!$F30</f>
        <v>0</v>
      </c>
      <c r="L29" s="46"/>
      <c r="M29" s="48">
        <f t="shared" si="15"/>
        <v>0</v>
      </c>
      <c r="N29" s="190">
        <f t="shared" si="16"/>
        <v>0</v>
      </c>
      <c r="O29" s="129">
        <f t="shared" si="16"/>
        <v>0</v>
      </c>
      <c r="P29" s="61">
        <f t="shared" si="17"/>
        <v>0</v>
      </c>
      <c r="Q29" s="46">
        <f>'[2]DDS VMI'!$H30</f>
        <v>0</v>
      </c>
      <c r="R29" s="46"/>
      <c r="S29" s="47">
        <f t="shared" si="18"/>
        <v>0</v>
      </c>
      <c r="T29" s="46">
        <f>'[2]DDS VMI'!$I30</f>
        <v>0</v>
      </c>
      <c r="U29" s="46"/>
      <c r="V29" s="47">
        <f t="shared" si="19"/>
        <v>0</v>
      </c>
      <c r="W29" s="46">
        <f>'[2]DDS VMI'!$J30</f>
        <v>0</v>
      </c>
      <c r="X29" s="46"/>
      <c r="Y29" s="48">
        <f t="shared" si="20"/>
        <v>0</v>
      </c>
      <c r="Z29" s="190">
        <f t="shared" si="21"/>
        <v>0</v>
      </c>
      <c r="AA29" s="200">
        <f t="shared" si="21"/>
        <v>0</v>
      </c>
      <c r="AB29" s="61">
        <f t="shared" si="22"/>
        <v>0</v>
      </c>
      <c r="AC29" s="204">
        <f t="shared" si="23"/>
        <v>0</v>
      </c>
      <c r="AD29" s="133">
        <f t="shared" si="23"/>
        <v>0</v>
      </c>
      <c r="AE29" s="311">
        <f t="shared" si="24"/>
        <v>0</v>
      </c>
      <c r="AF29" s="297">
        <f>'[2]DDS VMI'!$L30</f>
        <v>0</v>
      </c>
      <c r="AG29" s="46"/>
      <c r="AH29" s="50">
        <f t="shared" si="25"/>
        <v>0</v>
      </c>
      <c r="AI29" s="46">
        <f>'[2]DDS VMI'!$M30</f>
        <v>0</v>
      </c>
      <c r="AJ29" s="46"/>
      <c r="AK29" s="50">
        <f t="shared" si="26"/>
        <v>0</v>
      </c>
      <c r="AL29" s="46">
        <f>'[2]DDS VMI'!$N30</f>
        <v>0</v>
      </c>
      <c r="AM29" s="46"/>
      <c r="AN29" s="48">
        <f t="shared" si="27"/>
        <v>0</v>
      </c>
      <c r="AO29" s="190">
        <f t="shared" si="28"/>
        <v>0</v>
      </c>
      <c r="AP29" s="129">
        <f t="shared" si="28"/>
        <v>0</v>
      </c>
      <c r="AQ29" s="61">
        <f t="shared" si="29"/>
        <v>0</v>
      </c>
      <c r="AR29" s="297">
        <f>'[2]DDS VMI'!$P30</f>
        <v>0</v>
      </c>
      <c r="AS29" s="46"/>
      <c r="AT29" s="47">
        <f t="shared" si="30"/>
        <v>0</v>
      </c>
      <c r="AU29" s="46">
        <f>'[2]DDS VMI'!$Q30</f>
        <v>0</v>
      </c>
      <c r="AV29" s="46"/>
      <c r="AW29" s="47">
        <f t="shared" si="31"/>
        <v>0</v>
      </c>
      <c r="AX29" s="46">
        <f>'[2]DDS VMI'!$R30</f>
        <v>0</v>
      </c>
      <c r="AY29" s="46"/>
      <c r="AZ29" s="50">
        <f t="shared" si="32"/>
        <v>0</v>
      </c>
      <c r="BA29" s="190">
        <f t="shared" si="33"/>
        <v>0</v>
      </c>
      <c r="BB29" s="200">
        <f t="shared" si="34"/>
        <v>0</v>
      </c>
      <c r="BC29" s="222">
        <f t="shared" si="35"/>
        <v>0</v>
      </c>
      <c r="BD29" s="204">
        <f t="shared" si="36"/>
        <v>0</v>
      </c>
      <c r="BE29" s="217">
        <f t="shared" si="37"/>
        <v>0</v>
      </c>
      <c r="BF29" s="225">
        <f t="shared" si="38"/>
        <v>0</v>
      </c>
      <c r="BG29" s="204">
        <f t="shared" si="39"/>
        <v>0</v>
      </c>
      <c r="BH29" s="133">
        <f t="shared" si="40"/>
        <v>0</v>
      </c>
      <c r="BI29" s="225">
        <f t="shared" si="41"/>
        <v>0</v>
      </c>
      <c r="BJ29" s="290"/>
      <c r="BK29" s="45">
        <f>VLOOKUP($B29,Test!$A$5:$H$58,3,0)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VMI'!$D31</f>
        <v>0</v>
      </c>
      <c r="F30" s="46"/>
      <c r="G30" s="47">
        <f t="shared" si="13"/>
        <v>0</v>
      </c>
      <c r="H30" s="46">
        <f>'[2]DDS VMI'!$E31</f>
        <v>0</v>
      </c>
      <c r="I30" s="46"/>
      <c r="J30" s="47">
        <f t="shared" si="14"/>
        <v>0</v>
      </c>
      <c r="K30" s="46">
        <f>'[2]DDS VMI'!$F31</f>
        <v>0</v>
      </c>
      <c r="L30" s="46"/>
      <c r="M30" s="48">
        <f t="shared" si="15"/>
        <v>0</v>
      </c>
      <c r="N30" s="190">
        <f t="shared" si="16"/>
        <v>0</v>
      </c>
      <c r="O30" s="129">
        <f t="shared" si="16"/>
        <v>0</v>
      </c>
      <c r="P30" s="61">
        <f t="shared" si="17"/>
        <v>0</v>
      </c>
      <c r="Q30" s="46">
        <f>'[2]DDS VMI'!$H31</f>
        <v>0</v>
      </c>
      <c r="R30" s="46"/>
      <c r="S30" s="47">
        <f t="shared" si="18"/>
        <v>0</v>
      </c>
      <c r="T30" s="46">
        <f>'[2]DDS VMI'!$I31</f>
        <v>0</v>
      </c>
      <c r="U30" s="46"/>
      <c r="V30" s="47">
        <f t="shared" si="19"/>
        <v>0</v>
      </c>
      <c r="W30" s="46">
        <f>'[2]DDS VMI'!$J31</f>
        <v>0</v>
      </c>
      <c r="X30" s="46"/>
      <c r="Y30" s="48">
        <f t="shared" si="20"/>
        <v>0</v>
      </c>
      <c r="Z30" s="190">
        <f t="shared" si="21"/>
        <v>0</v>
      </c>
      <c r="AA30" s="200">
        <f t="shared" si="21"/>
        <v>0</v>
      </c>
      <c r="AB30" s="61">
        <f t="shared" si="22"/>
        <v>0</v>
      </c>
      <c r="AC30" s="204">
        <f t="shared" si="23"/>
        <v>0</v>
      </c>
      <c r="AD30" s="133">
        <f t="shared" si="23"/>
        <v>0</v>
      </c>
      <c r="AE30" s="311">
        <f t="shared" si="24"/>
        <v>0</v>
      </c>
      <c r="AF30" s="297">
        <f>'[2]DDS VMI'!$L31</f>
        <v>0</v>
      </c>
      <c r="AG30" s="46"/>
      <c r="AH30" s="50">
        <f t="shared" si="25"/>
        <v>0</v>
      </c>
      <c r="AI30" s="46">
        <f>'[2]DDS VMI'!$M31</f>
        <v>0</v>
      </c>
      <c r="AJ30" s="46"/>
      <c r="AK30" s="50">
        <f t="shared" si="26"/>
        <v>0</v>
      </c>
      <c r="AL30" s="46">
        <f>'[2]DDS VMI'!$N31</f>
        <v>0</v>
      </c>
      <c r="AM30" s="46"/>
      <c r="AN30" s="48">
        <f t="shared" si="27"/>
        <v>0</v>
      </c>
      <c r="AO30" s="190">
        <f t="shared" si="28"/>
        <v>0</v>
      </c>
      <c r="AP30" s="129">
        <f t="shared" si="28"/>
        <v>0</v>
      </c>
      <c r="AQ30" s="61">
        <f t="shared" si="29"/>
        <v>0</v>
      </c>
      <c r="AR30" s="297">
        <f>'[2]DDS VMI'!$P31</f>
        <v>0</v>
      </c>
      <c r="AS30" s="46"/>
      <c r="AT30" s="47">
        <f t="shared" si="30"/>
        <v>0</v>
      </c>
      <c r="AU30" s="46">
        <f>'[2]DDS VMI'!$Q31</f>
        <v>0</v>
      </c>
      <c r="AV30" s="46"/>
      <c r="AW30" s="47">
        <f t="shared" si="31"/>
        <v>0</v>
      </c>
      <c r="AX30" s="46">
        <f>'[2]DDS VMI'!$R31</f>
        <v>0</v>
      </c>
      <c r="AY30" s="46"/>
      <c r="AZ30" s="50">
        <f t="shared" si="32"/>
        <v>0</v>
      </c>
      <c r="BA30" s="190">
        <f t="shared" si="33"/>
        <v>0</v>
      </c>
      <c r="BB30" s="200">
        <f t="shared" si="34"/>
        <v>0</v>
      </c>
      <c r="BC30" s="222">
        <f t="shared" si="35"/>
        <v>0</v>
      </c>
      <c r="BD30" s="204">
        <f t="shared" si="36"/>
        <v>0</v>
      </c>
      <c r="BE30" s="217">
        <f t="shared" si="37"/>
        <v>0</v>
      </c>
      <c r="BF30" s="225">
        <f t="shared" si="38"/>
        <v>0</v>
      </c>
      <c r="BG30" s="204">
        <f t="shared" si="39"/>
        <v>0</v>
      </c>
      <c r="BH30" s="133">
        <f t="shared" si="40"/>
        <v>0</v>
      </c>
      <c r="BI30" s="225">
        <f t="shared" si="41"/>
        <v>0</v>
      </c>
      <c r="BJ30" s="290"/>
      <c r="BK30" s="45">
        <f>VLOOKUP($B30,Test!$A$5:$H$58,3,0)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VMI'!$D32</f>
        <v>47074</v>
      </c>
      <c r="F31" s="46">
        <v>18141.310000000001</v>
      </c>
      <c r="G31" s="47">
        <f t="shared" si="13"/>
        <v>28932.69</v>
      </c>
      <c r="H31" s="46">
        <f>'[2]DDS VMI'!$E32</f>
        <v>48507</v>
      </c>
      <c r="I31" s="46">
        <v>36849.43</v>
      </c>
      <c r="J31" s="47">
        <f t="shared" si="14"/>
        <v>11657.57</v>
      </c>
      <c r="K31" s="46">
        <f>'[2]DDS VMI'!$F32</f>
        <v>49991</v>
      </c>
      <c r="L31" s="46">
        <v>27414.26</v>
      </c>
      <c r="M31" s="48">
        <f t="shared" si="15"/>
        <v>22576.74</v>
      </c>
      <c r="N31" s="190">
        <f t="shared" si="16"/>
        <v>145572</v>
      </c>
      <c r="O31" s="129">
        <f t="shared" si="16"/>
        <v>82405</v>
      </c>
      <c r="P31" s="61">
        <f t="shared" si="17"/>
        <v>63167</v>
      </c>
      <c r="Q31" s="46">
        <f>'[2]DDS VMI'!$H32</f>
        <v>38823</v>
      </c>
      <c r="R31" s="46">
        <v>24453.1</v>
      </c>
      <c r="S31" s="47">
        <f t="shared" si="18"/>
        <v>14369.900000000001</v>
      </c>
      <c r="T31" s="46">
        <f>'[2]DDS VMI'!$I32</f>
        <v>38823</v>
      </c>
      <c r="U31" s="46"/>
      <c r="V31" s="47">
        <f t="shared" si="19"/>
        <v>38823</v>
      </c>
      <c r="W31" s="46">
        <f>'[2]DDS VMI'!$J32</f>
        <v>45057</v>
      </c>
      <c r="X31" s="46"/>
      <c r="Y31" s="48">
        <f t="shared" si="20"/>
        <v>45057</v>
      </c>
      <c r="Z31" s="190">
        <f t="shared" si="21"/>
        <v>122703</v>
      </c>
      <c r="AA31" s="200">
        <f t="shared" si="21"/>
        <v>24453.1</v>
      </c>
      <c r="AB31" s="61">
        <f t="shared" si="22"/>
        <v>98249.9</v>
      </c>
      <c r="AC31" s="204">
        <f t="shared" si="23"/>
        <v>268275</v>
      </c>
      <c r="AD31" s="133">
        <f t="shared" si="23"/>
        <v>106858.1</v>
      </c>
      <c r="AE31" s="311">
        <f t="shared" si="24"/>
        <v>161416.9</v>
      </c>
      <c r="AF31" s="297">
        <f>'[2]DDS VMI'!$L32</f>
        <v>39273</v>
      </c>
      <c r="AG31" s="46"/>
      <c r="AH31" s="50">
        <f t="shared" si="25"/>
        <v>39273</v>
      </c>
      <c r="AI31" s="46">
        <f>'[2]DDS VMI'!$M32</f>
        <v>39613</v>
      </c>
      <c r="AJ31" s="46"/>
      <c r="AK31" s="50">
        <f t="shared" si="26"/>
        <v>39613</v>
      </c>
      <c r="AL31" s="46">
        <f>'[2]DDS VMI'!$N32</f>
        <v>44988</v>
      </c>
      <c r="AM31" s="46"/>
      <c r="AN31" s="48">
        <f t="shared" si="27"/>
        <v>44988</v>
      </c>
      <c r="AO31" s="190">
        <f t="shared" si="28"/>
        <v>123874</v>
      </c>
      <c r="AP31" s="129">
        <f t="shared" si="28"/>
        <v>0</v>
      </c>
      <c r="AQ31" s="61">
        <f t="shared" si="29"/>
        <v>123874</v>
      </c>
      <c r="AR31" s="297">
        <f>'[2]DDS VMI'!$P32</f>
        <v>40751</v>
      </c>
      <c r="AS31" s="46"/>
      <c r="AT31" s="47">
        <f t="shared" si="30"/>
        <v>40751</v>
      </c>
      <c r="AU31" s="46">
        <f>'[2]DDS VMI'!$Q32</f>
        <v>40751</v>
      </c>
      <c r="AV31" s="46"/>
      <c r="AW31" s="47">
        <f t="shared" si="31"/>
        <v>40751</v>
      </c>
      <c r="AX31" s="46">
        <f>'[2]DDS VMI'!$R32</f>
        <v>49975</v>
      </c>
      <c r="AY31" s="46"/>
      <c r="AZ31" s="50">
        <f t="shared" si="32"/>
        <v>49975</v>
      </c>
      <c r="BA31" s="190">
        <f t="shared" si="33"/>
        <v>131477</v>
      </c>
      <c r="BB31" s="200">
        <f t="shared" si="34"/>
        <v>0</v>
      </c>
      <c r="BC31" s="222">
        <f t="shared" si="35"/>
        <v>131477</v>
      </c>
      <c r="BD31" s="204">
        <f t="shared" si="36"/>
        <v>255351</v>
      </c>
      <c r="BE31" s="217">
        <f t="shared" si="37"/>
        <v>0</v>
      </c>
      <c r="BF31" s="225">
        <f t="shared" si="38"/>
        <v>255351</v>
      </c>
      <c r="BG31" s="204">
        <f t="shared" si="39"/>
        <v>523626</v>
      </c>
      <c r="BH31" s="133">
        <f t="shared" si="40"/>
        <v>106858.1</v>
      </c>
      <c r="BI31" s="225">
        <f t="shared" si="41"/>
        <v>416767.9</v>
      </c>
      <c r="BJ31" s="290"/>
      <c r="BK31" s="45">
        <f>VLOOKUP($B31,Test!$A$5:$H$58,3,0)</f>
        <v>24157.02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VMI'!$D33</f>
        <v>370500</v>
      </c>
      <c r="F32" s="46">
        <v>318149.03999999998</v>
      </c>
      <c r="G32" s="47">
        <f t="shared" si="13"/>
        <v>52350.960000000021</v>
      </c>
      <c r="H32" s="46">
        <f>'[2]DDS VMI'!$E33</f>
        <v>370500</v>
      </c>
      <c r="I32" s="46">
        <v>311369.37</v>
      </c>
      <c r="J32" s="47">
        <f t="shared" si="14"/>
        <v>59130.630000000005</v>
      </c>
      <c r="K32" s="46">
        <f>'[2]DDS VMI'!$F33</f>
        <v>399000</v>
      </c>
      <c r="L32" s="46">
        <v>385766.98</v>
      </c>
      <c r="M32" s="48">
        <f t="shared" si="15"/>
        <v>13233.020000000019</v>
      </c>
      <c r="N32" s="190">
        <f t="shared" si="16"/>
        <v>1140000</v>
      </c>
      <c r="O32" s="129">
        <f t="shared" si="16"/>
        <v>1015285.3899999999</v>
      </c>
      <c r="P32" s="61">
        <f t="shared" si="17"/>
        <v>124714.6100000001</v>
      </c>
      <c r="Q32" s="46">
        <f>'[2]DDS VMI'!$H33</f>
        <v>313500</v>
      </c>
      <c r="R32" s="46">
        <v>204009.56</v>
      </c>
      <c r="S32" s="47">
        <f t="shared" si="18"/>
        <v>109490.44</v>
      </c>
      <c r="T32" s="46">
        <f>'[2]DDS VMI'!$I33</f>
        <v>313500</v>
      </c>
      <c r="U32" s="46"/>
      <c r="V32" s="47">
        <f t="shared" si="19"/>
        <v>313500</v>
      </c>
      <c r="W32" s="46">
        <f>'[2]DDS VMI'!$J33</f>
        <v>342000</v>
      </c>
      <c r="X32" s="46"/>
      <c r="Y32" s="48">
        <f t="shared" si="20"/>
        <v>342000</v>
      </c>
      <c r="Z32" s="190">
        <f t="shared" si="21"/>
        <v>969000</v>
      </c>
      <c r="AA32" s="200">
        <f t="shared" si="21"/>
        <v>204009.56</v>
      </c>
      <c r="AB32" s="61">
        <f t="shared" si="22"/>
        <v>764990.44</v>
      </c>
      <c r="AC32" s="204">
        <f t="shared" si="23"/>
        <v>2109000</v>
      </c>
      <c r="AD32" s="133">
        <f t="shared" si="23"/>
        <v>1219294.95</v>
      </c>
      <c r="AE32" s="311">
        <f t="shared" si="24"/>
        <v>889705.05</v>
      </c>
      <c r="AF32" s="297">
        <f>'[2]DDS VMI'!$L33</f>
        <v>313500</v>
      </c>
      <c r="AG32" s="46"/>
      <c r="AH32" s="50">
        <f t="shared" si="25"/>
        <v>313500</v>
      </c>
      <c r="AI32" s="46">
        <f>'[2]DDS VMI'!$M33</f>
        <v>313500</v>
      </c>
      <c r="AJ32" s="46"/>
      <c r="AK32" s="50">
        <f t="shared" si="26"/>
        <v>313500</v>
      </c>
      <c r="AL32" s="46">
        <f>'[2]DDS VMI'!$N33</f>
        <v>370500</v>
      </c>
      <c r="AM32" s="46"/>
      <c r="AN32" s="48">
        <f t="shared" si="27"/>
        <v>370500</v>
      </c>
      <c r="AO32" s="190">
        <f t="shared" si="28"/>
        <v>997500</v>
      </c>
      <c r="AP32" s="129">
        <f t="shared" si="28"/>
        <v>0</v>
      </c>
      <c r="AQ32" s="61">
        <f t="shared" si="29"/>
        <v>997500</v>
      </c>
      <c r="AR32" s="297">
        <f>'[2]DDS VMI'!$P33</f>
        <v>342000</v>
      </c>
      <c r="AS32" s="46"/>
      <c r="AT32" s="47">
        <f t="shared" si="30"/>
        <v>342000</v>
      </c>
      <c r="AU32" s="46">
        <f>'[2]DDS VMI'!$Q33</f>
        <v>342000</v>
      </c>
      <c r="AV32" s="46"/>
      <c r="AW32" s="47">
        <f t="shared" si="31"/>
        <v>342000</v>
      </c>
      <c r="AX32" s="46">
        <f>'[2]DDS VMI'!$R33</f>
        <v>399000</v>
      </c>
      <c r="AY32" s="46"/>
      <c r="AZ32" s="50">
        <f t="shared" si="32"/>
        <v>399000</v>
      </c>
      <c r="BA32" s="190">
        <f t="shared" si="33"/>
        <v>1083000</v>
      </c>
      <c r="BB32" s="200">
        <f t="shared" si="34"/>
        <v>0</v>
      </c>
      <c r="BC32" s="222">
        <f t="shared" si="35"/>
        <v>1083000</v>
      </c>
      <c r="BD32" s="204">
        <f t="shared" si="36"/>
        <v>2080500</v>
      </c>
      <c r="BE32" s="217">
        <f t="shared" si="37"/>
        <v>0</v>
      </c>
      <c r="BF32" s="225">
        <f t="shared" si="38"/>
        <v>2080500</v>
      </c>
      <c r="BG32" s="204">
        <f t="shared" si="39"/>
        <v>4189500</v>
      </c>
      <c r="BH32" s="133">
        <f t="shared" si="40"/>
        <v>1219294.95</v>
      </c>
      <c r="BI32" s="225">
        <f t="shared" si="41"/>
        <v>2970205.05</v>
      </c>
      <c r="BJ32" s="290"/>
      <c r="BK32" s="45">
        <f>VLOOKUP($B32,Test!$A$5:$H$58,3,0)</f>
        <v>280146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VMI'!$D34</f>
        <v>0</v>
      </c>
      <c r="F33" s="46"/>
      <c r="G33" s="47">
        <f t="shared" si="13"/>
        <v>0</v>
      </c>
      <c r="H33" s="46">
        <f>'[2]DDS VMI'!$E34</f>
        <v>0</v>
      </c>
      <c r="I33" s="46"/>
      <c r="J33" s="47">
        <f t="shared" si="14"/>
        <v>0</v>
      </c>
      <c r="K33" s="46">
        <f>'[2]DDS VMI'!$F34</f>
        <v>0</v>
      </c>
      <c r="L33" s="46"/>
      <c r="M33" s="48">
        <f t="shared" si="15"/>
        <v>0</v>
      </c>
      <c r="N33" s="190">
        <f t="shared" si="16"/>
        <v>0</v>
      </c>
      <c r="O33" s="129">
        <f t="shared" si="16"/>
        <v>0</v>
      </c>
      <c r="P33" s="61">
        <f t="shared" si="17"/>
        <v>0</v>
      </c>
      <c r="Q33" s="46">
        <f>'[2]DDS VMI'!$H34</f>
        <v>0</v>
      </c>
      <c r="R33" s="46"/>
      <c r="S33" s="47">
        <f t="shared" si="18"/>
        <v>0</v>
      </c>
      <c r="T33" s="46">
        <f>'[2]DDS VMI'!$I34</f>
        <v>0</v>
      </c>
      <c r="U33" s="46"/>
      <c r="V33" s="47">
        <f t="shared" si="19"/>
        <v>0</v>
      </c>
      <c r="W33" s="46">
        <f>'[2]DDS VMI'!$J34</f>
        <v>0</v>
      </c>
      <c r="X33" s="46"/>
      <c r="Y33" s="48">
        <f t="shared" si="20"/>
        <v>0</v>
      </c>
      <c r="Z33" s="190">
        <f t="shared" si="21"/>
        <v>0</v>
      </c>
      <c r="AA33" s="200">
        <f t="shared" si="21"/>
        <v>0</v>
      </c>
      <c r="AB33" s="61">
        <f t="shared" si="22"/>
        <v>0</v>
      </c>
      <c r="AC33" s="204">
        <f t="shared" si="23"/>
        <v>0</v>
      </c>
      <c r="AD33" s="133">
        <f t="shared" si="23"/>
        <v>0</v>
      </c>
      <c r="AE33" s="311">
        <f t="shared" si="24"/>
        <v>0</v>
      </c>
      <c r="AF33" s="297">
        <f>'[2]DDS VMI'!$L34</f>
        <v>0</v>
      </c>
      <c r="AG33" s="46"/>
      <c r="AH33" s="50">
        <f t="shared" si="25"/>
        <v>0</v>
      </c>
      <c r="AI33" s="46">
        <f>'[2]DDS VMI'!$M34</f>
        <v>0</v>
      </c>
      <c r="AJ33" s="46"/>
      <c r="AK33" s="50">
        <f t="shared" si="26"/>
        <v>0</v>
      </c>
      <c r="AL33" s="46">
        <f>'[2]DDS VMI'!$N34</f>
        <v>0</v>
      </c>
      <c r="AM33" s="46"/>
      <c r="AN33" s="48">
        <f t="shared" si="27"/>
        <v>0</v>
      </c>
      <c r="AO33" s="190">
        <f t="shared" si="28"/>
        <v>0</v>
      </c>
      <c r="AP33" s="129">
        <f t="shared" si="28"/>
        <v>0</v>
      </c>
      <c r="AQ33" s="61">
        <f t="shared" si="29"/>
        <v>0</v>
      </c>
      <c r="AR33" s="297">
        <f>'[2]DDS VMI'!$P34</f>
        <v>0</v>
      </c>
      <c r="AS33" s="46"/>
      <c r="AT33" s="47">
        <f t="shared" si="30"/>
        <v>0</v>
      </c>
      <c r="AU33" s="46">
        <f>'[2]DDS VMI'!$Q34</f>
        <v>0</v>
      </c>
      <c r="AV33" s="46"/>
      <c r="AW33" s="47">
        <f t="shared" si="31"/>
        <v>0</v>
      </c>
      <c r="AX33" s="46">
        <f>'[2]DDS VMI'!$R34</f>
        <v>0</v>
      </c>
      <c r="AY33" s="46"/>
      <c r="AZ33" s="50">
        <f t="shared" si="32"/>
        <v>0</v>
      </c>
      <c r="BA33" s="190">
        <f t="shared" si="33"/>
        <v>0</v>
      </c>
      <c r="BB33" s="200">
        <f t="shared" si="34"/>
        <v>0</v>
      </c>
      <c r="BC33" s="222">
        <f t="shared" si="35"/>
        <v>0</v>
      </c>
      <c r="BD33" s="204">
        <f t="shared" si="36"/>
        <v>0</v>
      </c>
      <c r="BE33" s="217">
        <f t="shared" si="37"/>
        <v>0</v>
      </c>
      <c r="BF33" s="225">
        <f t="shared" si="38"/>
        <v>0</v>
      </c>
      <c r="BG33" s="204">
        <f t="shared" si="39"/>
        <v>0</v>
      </c>
      <c r="BH33" s="133">
        <f t="shared" si="40"/>
        <v>0</v>
      </c>
      <c r="BI33" s="225">
        <f t="shared" si="41"/>
        <v>0</v>
      </c>
      <c r="BJ33" s="290"/>
      <c r="BK33" s="45">
        <f>VLOOKUP($B33,Test!$A$5:$H$58,3,0)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VMI'!$D35</f>
        <v>0</v>
      </c>
      <c r="F34" s="46"/>
      <c r="G34" s="47">
        <f t="shared" si="13"/>
        <v>0</v>
      </c>
      <c r="H34" s="46">
        <f>'[2]DDS VMI'!$E35</f>
        <v>0</v>
      </c>
      <c r="I34" s="46"/>
      <c r="J34" s="47">
        <f t="shared" si="14"/>
        <v>0</v>
      </c>
      <c r="K34" s="46">
        <f>'[2]DDS VMI'!$F35</f>
        <v>0</v>
      </c>
      <c r="L34" s="46"/>
      <c r="M34" s="48">
        <f t="shared" si="15"/>
        <v>0</v>
      </c>
      <c r="N34" s="190">
        <f t="shared" si="16"/>
        <v>0</v>
      </c>
      <c r="O34" s="129">
        <f t="shared" si="16"/>
        <v>0</v>
      </c>
      <c r="P34" s="61">
        <f t="shared" si="17"/>
        <v>0</v>
      </c>
      <c r="Q34" s="46">
        <f>'[2]DDS VMI'!$H35</f>
        <v>0</v>
      </c>
      <c r="R34" s="46"/>
      <c r="S34" s="47">
        <f t="shared" si="18"/>
        <v>0</v>
      </c>
      <c r="T34" s="46">
        <f>'[2]DDS VMI'!$I35</f>
        <v>0</v>
      </c>
      <c r="U34" s="46"/>
      <c r="V34" s="47">
        <f t="shared" si="19"/>
        <v>0</v>
      </c>
      <c r="W34" s="46">
        <f>'[2]DDS VMI'!$J35</f>
        <v>0</v>
      </c>
      <c r="X34" s="46"/>
      <c r="Y34" s="48">
        <f t="shared" si="20"/>
        <v>0</v>
      </c>
      <c r="Z34" s="190">
        <f t="shared" si="21"/>
        <v>0</v>
      </c>
      <c r="AA34" s="200">
        <f t="shared" si="21"/>
        <v>0</v>
      </c>
      <c r="AB34" s="61">
        <f t="shared" si="22"/>
        <v>0</v>
      </c>
      <c r="AC34" s="204">
        <f t="shared" si="23"/>
        <v>0</v>
      </c>
      <c r="AD34" s="133">
        <f t="shared" si="23"/>
        <v>0</v>
      </c>
      <c r="AE34" s="311">
        <f t="shared" si="24"/>
        <v>0</v>
      </c>
      <c r="AF34" s="297">
        <f>'[2]DDS VMI'!$L35</f>
        <v>0</v>
      </c>
      <c r="AG34" s="46"/>
      <c r="AH34" s="50">
        <f t="shared" si="25"/>
        <v>0</v>
      </c>
      <c r="AI34" s="46">
        <f>'[2]DDS VMI'!$M35</f>
        <v>0</v>
      </c>
      <c r="AJ34" s="46"/>
      <c r="AK34" s="50">
        <f t="shared" si="26"/>
        <v>0</v>
      </c>
      <c r="AL34" s="46">
        <f>'[2]DDS VMI'!$N35</f>
        <v>0</v>
      </c>
      <c r="AM34" s="46"/>
      <c r="AN34" s="48">
        <f t="shared" si="27"/>
        <v>0</v>
      </c>
      <c r="AO34" s="190">
        <f t="shared" si="28"/>
        <v>0</v>
      </c>
      <c r="AP34" s="129">
        <f t="shared" si="28"/>
        <v>0</v>
      </c>
      <c r="AQ34" s="61">
        <f t="shared" si="29"/>
        <v>0</v>
      </c>
      <c r="AR34" s="297">
        <f>'[2]DDS VMI'!$P35</f>
        <v>0</v>
      </c>
      <c r="AS34" s="46"/>
      <c r="AT34" s="47">
        <f t="shared" si="30"/>
        <v>0</v>
      </c>
      <c r="AU34" s="46">
        <f>'[2]DDS VMI'!$Q35</f>
        <v>0</v>
      </c>
      <c r="AV34" s="46"/>
      <c r="AW34" s="47">
        <f t="shared" si="31"/>
        <v>0</v>
      </c>
      <c r="AX34" s="46">
        <f>'[2]DDS VMI'!$R35</f>
        <v>0</v>
      </c>
      <c r="AY34" s="46"/>
      <c r="AZ34" s="50">
        <f t="shared" si="32"/>
        <v>0</v>
      </c>
      <c r="BA34" s="190">
        <f t="shared" si="33"/>
        <v>0</v>
      </c>
      <c r="BB34" s="200">
        <f t="shared" si="34"/>
        <v>0</v>
      </c>
      <c r="BC34" s="222">
        <f t="shared" si="35"/>
        <v>0</v>
      </c>
      <c r="BD34" s="204">
        <f t="shared" si="36"/>
        <v>0</v>
      </c>
      <c r="BE34" s="217">
        <f t="shared" si="37"/>
        <v>0</v>
      </c>
      <c r="BF34" s="225">
        <f t="shared" si="38"/>
        <v>0</v>
      </c>
      <c r="BG34" s="204">
        <f t="shared" si="39"/>
        <v>0</v>
      </c>
      <c r="BH34" s="133">
        <f t="shared" si="40"/>
        <v>0</v>
      </c>
      <c r="BI34" s="225">
        <f t="shared" si="41"/>
        <v>0</v>
      </c>
      <c r="BJ34" s="290"/>
      <c r="BK34" s="45">
        <f>VLOOKUP($B34,Test!$A$5:$H$58,3,0)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VMI'!$D36</f>
        <v>0</v>
      </c>
      <c r="F35" s="46"/>
      <c r="G35" s="47">
        <f t="shared" si="13"/>
        <v>0</v>
      </c>
      <c r="H35" s="46">
        <f>'[2]DDS VMI'!$E36</f>
        <v>0</v>
      </c>
      <c r="I35" s="46"/>
      <c r="J35" s="47">
        <f t="shared" si="14"/>
        <v>0</v>
      </c>
      <c r="K35" s="46">
        <f>'[2]DDS VMI'!$F36</f>
        <v>0</v>
      </c>
      <c r="L35" s="46"/>
      <c r="M35" s="48">
        <f t="shared" si="15"/>
        <v>0</v>
      </c>
      <c r="N35" s="190">
        <f t="shared" si="16"/>
        <v>0</v>
      </c>
      <c r="O35" s="129">
        <f t="shared" si="16"/>
        <v>0</v>
      </c>
      <c r="P35" s="61">
        <f t="shared" si="17"/>
        <v>0</v>
      </c>
      <c r="Q35" s="46">
        <f>'[2]DDS VMI'!$H36</f>
        <v>0</v>
      </c>
      <c r="R35" s="46"/>
      <c r="S35" s="47">
        <f t="shared" si="18"/>
        <v>0</v>
      </c>
      <c r="T35" s="46">
        <f>'[2]DDS VMI'!$I36</f>
        <v>0</v>
      </c>
      <c r="U35" s="46"/>
      <c r="V35" s="47">
        <f t="shared" si="19"/>
        <v>0</v>
      </c>
      <c r="W35" s="46">
        <f>'[2]DDS VMI'!$J36</f>
        <v>0</v>
      </c>
      <c r="X35" s="46"/>
      <c r="Y35" s="48">
        <f t="shared" si="20"/>
        <v>0</v>
      </c>
      <c r="Z35" s="190">
        <f t="shared" si="21"/>
        <v>0</v>
      </c>
      <c r="AA35" s="200">
        <f t="shared" si="21"/>
        <v>0</v>
      </c>
      <c r="AB35" s="61">
        <f t="shared" si="22"/>
        <v>0</v>
      </c>
      <c r="AC35" s="204">
        <f t="shared" si="23"/>
        <v>0</v>
      </c>
      <c r="AD35" s="133">
        <f t="shared" si="23"/>
        <v>0</v>
      </c>
      <c r="AE35" s="311">
        <f t="shared" si="24"/>
        <v>0</v>
      </c>
      <c r="AF35" s="297">
        <f>'[2]DDS VMI'!$L36</f>
        <v>0</v>
      </c>
      <c r="AG35" s="46"/>
      <c r="AH35" s="50">
        <f t="shared" si="25"/>
        <v>0</v>
      </c>
      <c r="AI35" s="46">
        <f>'[2]DDS VMI'!$M36</f>
        <v>0</v>
      </c>
      <c r="AJ35" s="46"/>
      <c r="AK35" s="50">
        <f t="shared" si="26"/>
        <v>0</v>
      </c>
      <c r="AL35" s="46">
        <f>'[2]DDS VMI'!$N36</f>
        <v>0</v>
      </c>
      <c r="AM35" s="46"/>
      <c r="AN35" s="48">
        <f t="shared" si="27"/>
        <v>0</v>
      </c>
      <c r="AO35" s="190">
        <f t="shared" si="28"/>
        <v>0</v>
      </c>
      <c r="AP35" s="129">
        <f t="shared" si="28"/>
        <v>0</v>
      </c>
      <c r="AQ35" s="61">
        <f t="shared" si="29"/>
        <v>0</v>
      </c>
      <c r="AR35" s="297">
        <f>'[2]DDS VMI'!$P36</f>
        <v>0</v>
      </c>
      <c r="AS35" s="46"/>
      <c r="AT35" s="47">
        <f t="shared" si="30"/>
        <v>0</v>
      </c>
      <c r="AU35" s="46">
        <f>'[2]DDS VMI'!$Q36</f>
        <v>0</v>
      </c>
      <c r="AV35" s="46"/>
      <c r="AW35" s="47">
        <f t="shared" si="31"/>
        <v>0</v>
      </c>
      <c r="AX35" s="46">
        <f>'[2]DDS VMI'!$R36</f>
        <v>0</v>
      </c>
      <c r="AY35" s="46"/>
      <c r="AZ35" s="50">
        <f t="shared" si="32"/>
        <v>0</v>
      </c>
      <c r="BA35" s="190">
        <f t="shared" si="33"/>
        <v>0</v>
      </c>
      <c r="BB35" s="200">
        <f t="shared" si="34"/>
        <v>0</v>
      </c>
      <c r="BC35" s="222">
        <f t="shared" si="35"/>
        <v>0</v>
      </c>
      <c r="BD35" s="204">
        <f t="shared" si="36"/>
        <v>0</v>
      </c>
      <c r="BE35" s="217">
        <f t="shared" si="37"/>
        <v>0</v>
      </c>
      <c r="BF35" s="225">
        <f t="shared" si="38"/>
        <v>0</v>
      </c>
      <c r="BG35" s="204">
        <f t="shared" si="39"/>
        <v>0</v>
      </c>
      <c r="BH35" s="133">
        <f t="shared" si="40"/>
        <v>0</v>
      </c>
      <c r="BI35" s="225">
        <f t="shared" si="41"/>
        <v>0</v>
      </c>
      <c r="BJ35" s="290"/>
      <c r="BK35" s="45">
        <f>VLOOKUP($B35,Test!$A$5:$H$58,3,0)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VMI'!$D37</f>
        <v>0</v>
      </c>
      <c r="F36" s="46"/>
      <c r="G36" s="47">
        <f t="shared" si="13"/>
        <v>0</v>
      </c>
      <c r="H36" s="46">
        <f>'[2]DDS VMI'!$E37</f>
        <v>0</v>
      </c>
      <c r="I36" s="46"/>
      <c r="J36" s="47">
        <f t="shared" si="14"/>
        <v>0</v>
      </c>
      <c r="K36" s="46">
        <f>'[2]DDS VMI'!$F37</f>
        <v>0</v>
      </c>
      <c r="L36" s="46"/>
      <c r="M36" s="48">
        <f t="shared" si="15"/>
        <v>0</v>
      </c>
      <c r="N36" s="190">
        <f t="shared" si="16"/>
        <v>0</v>
      </c>
      <c r="O36" s="129">
        <f t="shared" si="16"/>
        <v>0</v>
      </c>
      <c r="P36" s="61">
        <f t="shared" si="17"/>
        <v>0</v>
      </c>
      <c r="Q36" s="46">
        <f>'[2]DDS VMI'!$H37</f>
        <v>0</v>
      </c>
      <c r="R36" s="46"/>
      <c r="S36" s="47">
        <f t="shared" si="18"/>
        <v>0</v>
      </c>
      <c r="T36" s="46">
        <f>'[2]DDS VMI'!$I37</f>
        <v>0</v>
      </c>
      <c r="U36" s="46"/>
      <c r="V36" s="47">
        <f t="shared" si="19"/>
        <v>0</v>
      </c>
      <c r="W36" s="46">
        <f>'[2]DDS VMI'!$J37</f>
        <v>0</v>
      </c>
      <c r="X36" s="46"/>
      <c r="Y36" s="48">
        <f t="shared" si="20"/>
        <v>0</v>
      </c>
      <c r="Z36" s="190">
        <f t="shared" si="21"/>
        <v>0</v>
      </c>
      <c r="AA36" s="200">
        <f t="shared" si="21"/>
        <v>0</v>
      </c>
      <c r="AB36" s="61">
        <f t="shared" si="22"/>
        <v>0</v>
      </c>
      <c r="AC36" s="204">
        <f t="shared" si="23"/>
        <v>0</v>
      </c>
      <c r="AD36" s="133">
        <f t="shared" si="23"/>
        <v>0</v>
      </c>
      <c r="AE36" s="311">
        <f t="shared" si="24"/>
        <v>0</v>
      </c>
      <c r="AF36" s="297">
        <f>'[2]DDS VMI'!$L37</f>
        <v>0</v>
      </c>
      <c r="AG36" s="46"/>
      <c r="AH36" s="50">
        <f t="shared" si="25"/>
        <v>0</v>
      </c>
      <c r="AI36" s="46">
        <f>'[2]DDS VMI'!$M37</f>
        <v>0</v>
      </c>
      <c r="AJ36" s="46"/>
      <c r="AK36" s="50">
        <f t="shared" si="26"/>
        <v>0</v>
      </c>
      <c r="AL36" s="46">
        <f>'[2]DDS VMI'!$N37</f>
        <v>0</v>
      </c>
      <c r="AM36" s="46"/>
      <c r="AN36" s="48">
        <f t="shared" si="27"/>
        <v>0</v>
      </c>
      <c r="AO36" s="190">
        <f t="shared" si="28"/>
        <v>0</v>
      </c>
      <c r="AP36" s="129">
        <f t="shared" si="28"/>
        <v>0</v>
      </c>
      <c r="AQ36" s="61">
        <f t="shared" si="29"/>
        <v>0</v>
      </c>
      <c r="AR36" s="297">
        <f>'[2]DDS VMI'!$P37</f>
        <v>0</v>
      </c>
      <c r="AS36" s="46"/>
      <c r="AT36" s="47">
        <f t="shared" si="30"/>
        <v>0</v>
      </c>
      <c r="AU36" s="46">
        <f>'[2]DDS VMI'!$Q37</f>
        <v>0</v>
      </c>
      <c r="AV36" s="46"/>
      <c r="AW36" s="47">
        <f t="shared" si="31"/>
        <v>0</v>
      </c>
      <c r="AX36" s="46">
        <f>'[2]DDS VMI'!$R37</f>
        <v>0</v>
      </c>
      <c r="AY36" s="46"/>
      <c r="AZ36" s="50">
        <f t="shared" si="32"/>
        <v>0</v>
      </c>
      <c r="BA36" s="190">
        <f t="shared" si="33"/>
        <v>0</v>
      </c>
      <c r="BB36" s="200">
        <f t="shared" si="34"/>
        <v>0</v>
      </c>
      <c r="BC36" s="222">
        <f t="shared" si="35"/>
        <v>0</v>
      </c>
      <c r="BD36" s="204">
        <f t="shared" si="36"/>
        <v>0</v>
      </c>
      <c r="BE36" s="217">
        <f t="shared" si="37"/>
        <v>0</v>
      </c>
      <c r="BF36" s="225">
        <f t="shared" si="38"/>
        <v>0</v>
      </c>
      <c r="BG36" s="204">
        <f t="shared" si="39"/>
        <v>0</v>
      </c>
      <c r="BH36" s="133">
        <f t="shared" si="40"/>
        <v>0</v>
      </c>
      <c r="BI36" s="225">
        <f t="shared" si="41"/>
        <v>0</v>
      </c>
      <c r="BJ36" s="290"/>
      <c r="BK36" s="45">
        <f>VLOOKUP($B36,Test!$A$5:$H$58,3,0)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VMI'!$D38</f>
        <v>0</v>
      </c>
      <c r="F37" s="46"/>
      <c r="G37" s="47">
        <f t="shared" si="13"/>
        <v>0</v>
      </c>
      <c r="H37" s="46">
        <f>'[2]DDS VMI'!$E38</f>
        <v>0</v>
      </c>
      <c r="I37" s="46"/>
      <c r="J37" s="47">
        <f t="shared" si="14"/>
        <v>0</v>
      </c>
      <c r="K37" s="46">
        <f>'[2]DDS VMI'!$F38</f>
        <v>0</v>
      </c>
      <c r="L37" s="46"/>
      <c r="M37" s="48">
        <f t="shared" si="15"/>
        <v>0</v>
      </c>
      <c r="N37" s="190">
        <f t="shared" si="16"/>
        <v>0</v>
      </c>
      <c r="O37" s="129">
        <f t="shared" si="16"/>
        <v>0</v>
      </c>
      <c r="P37" s="61">
        <f t="shared" si="17"/>
        <v>0</v>
      </c>
      <c r="Q37" s="46">
        <f>'[2]DDS VMI'!$H38</f>
        <v>0</v>
      </c>
      <c r="R37" s="46"/>
      <c r="S37" s="47">
        <f t="shared" si="18"/>
        <v>0</v>
      </c>
      <c r="T37" s="46">
        <f>'[2]DDS VMI'!$I38</f>
        <v>0</v>
      </c>
      <c r="U37" s="46"/>
      <c r="V37" s="47">
        <f t="shared" si="19"/>
        <v>0</v>
      </c>
      <c r="W37" s="46">
        <f>'[2]DDS VMI'!$J38</f>
        <v>0</v>
      </c>
      <c r="X37" s="46"/>
      <c r="Y37" s="48">
        <f t="shared" si="20"/>
        <v>0</v>
      </c>
      <c r="Z37" s="190">
        <f t="shared" si="21"/>
        <v>0</v>
      </c>
      <c r="AA37" s="200">
        <f t="shared" si="21"/>
        <v>0</v>
      </c>
      <c r="AB37" s="61">
        <f t="shared" si="22"/>
        <v>0</v>
      </c>
      <c r="AC37" s="204">
        <f t="shared" si="23"/>
        <v>0</v>
      </c>
      <c r="AD37" s="133">
        <f t="shared" si="23"/>
        <v>0</v>
      </c>
      <c r="AE37" s="311">
        <f t="shared" si="24"/>
        <v>0</v>
      </c>
      <c r="AF37" s="297">
        <f>'[2]DDS VMI'!$L38</f>
        <v>0</v>
      </c>
      <c r="AG37" s="46"/>
      <c r="AH37" s="50">
        <f t="shared" si="25"/>
        <v>0</v>
      </c>
      <c r="AI37" s="46">
        <f>'[2]DDS VMI'!$M38</f>
        <v>0</v>
      </c>
      <c r="AJ37" s="46"/>
      <c r="AK37" s="50">
        <f t="shared" si="26"/>
        <v>0</v>
      </c>
      <c r="AL37" s="46">
        <f>'[2]DDS VMI'!$N38</f>
        <v>0</v>
      </c>
      <c r="AM37" s="46"/>
      <c r="AN37" s="48">
        <f t="shared" si="27"/>
        <v>0</v>
      </c>
      <c r="AO37" s="190">
        <f t="shared" si="28"/>
        <v>0</v>
      </c>
      <c r="AP37" s="129">
        <f t="shared" si="28"/>
        <v>0</v>
      </c>
      <c r="AQ37" s="61">
        <f t="shared" si="29"/>
        <v>0</v>
      </c>
      <c r="AR37" s="297">
        <f>'[2]DDS VMI'!$P38</f>
        <v>0</v>
      </c>
      <c r="AS37" s="46"/>
      <c r="AT37" s="47">
        <f t="shared" si="30"/>
        <v>0</v>
      </c>
      <c r="AU37" s="46">
        <f>'[2]DDS VMI'!$Q38</f>
        <v>0</v>
      </c>
      <c r="AV37" s="46"/>
      <c r="AW37" s="47">
        <f t="shared" si="31"/>
        <v>0</v>
      </c>
      <c r="AX37" s="46">
        <f>'[2]DDS VMI'!$R38</f>
        <v>0</v>
      </c>
      <c r="AY37" s="46"/>
      <c r="AZ37" s="50">
        <f t="shared" si="32"/>
        <v>0</v>
      </c>
      <c r="BA37" s="190">
        <f t="shared" si="33"/>
        <v>0</v>
      </c>
      <c r="BB37" s="200">
        <f t="shared" si="34"/>
        <v>0</v>
      </c>
      <c r="BC37" s="222">
        <f t="shared" si="35"/>
        <v>0</v>
      </c>
      <c r="BD37" s="204">
        <f t="shared" si="36"/>
        <v>0</v>
      </c>
      <c r="BE37" s="217">
        <f t="shared" si="37"/>
        <v>0</v>
      </c>
      <c r="BF37" s="225">
        <f t="shared" si="38"/>
        <v>0</v>
      </c>
      <c r="BG37" s="204">
        <f t="shared" si="39"/>
        <v>0</v>
      </c>
      <c r="BH37" s="133">
        <f t="shared" si="40"/>
        <v>0</v>
      </c>
      <c r="BI37" s="225">
        <f t="shared" si="41"/>
        <v>0</v>
      </c>
      <c r="BJ37" s="290"/>
      <c r="BK37" s="45">
        <f>VLOOKUP($B37,Test!$A$5:$H$58,3,0)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VMI'!$D39</f>
        <v>0</v>
      </c>
      <c r="F38" s="46"/>
      <c r="G38" s="47">
        <f t="shared" si="13"/>
        <v>0</v>
      </c>
      <c r="H38" s="46">
        <f>'[2]DDS VMI'!$E39</f>
        <v>0</v>
      </c>
      <c r="I38" s="46"/>
      <c r="J38" s="47">
        <f t="shared" si="14"/>
        <v>0</v>
      </c>
      <c r="K38" s="46">
        <f>'[2]DDS VMI'!$F39</f>
        <v>0</v>
      </c>
      <c r="L38" s="46"/>
      <c r="M38" s="48">
        <f t="shared" si="15"/>
        <v>0</v>
      </c>
      <c r="N38" s="190">
        <f t="shared" si="16"/>
        <v>0</v>
      </c>
      <c r="O38" s="129">
        <f t="shared" si="16"/>
        <v>0</v>
      </c>
      <c r="P38" s="61">
        <f t="shared" si="17"/>
        <v>0</v>
      </c>
      <c r="Q38" s="46">
        <f>'[2]DDS VMI'!$H39</f>
        <v>0</v>
      </c>
      <c r="R38" s="46"/>
      <c r="S38" s="47">
        <f t="shared" si="18"/>
        <v>0</v>
      </c>
      <c r="T38" s="46">
        <f>'[2]DDS VMI'!$I39</f>
        <v>0</v>
      </c>
      <c r="U38" s="46"/>
      <c r="V38" s="47">
        <f t="shared" si="19"/>
        <v>0</v>
      </c>
      <c r="W38" s="46">
        <f>'[2]DDS VMI'!$J39</f>
        <v>0</v>
      </c>
      <c r="X38" s="46"/>
      <c r="Y38" s="48">
        <f t="shared" si="20"/>
        <v>0</v>
      </c>
      <c r="Z38" s="190">
        <f t="shared" si="21"/>
        <v>0</v>
      </c>
      <c r="AA38" s="200">
        <f t="shared" si="21"/>
        <v>0</v>
      </c>
      <c r="AB38" s="61">
        <f t="shared" si="22"/>
        <v>0</v>
      </c>
      <c r="AC38" s="204">
        <f t="shared" si="23"/>
        <v>0</v>
      </c>
      <c r="AD38" s="133">
        <f t="shared" si="23"/>
        <v>0</v>
      </c>
      <c r="AE38" s="311">
        <f t="shared" si="24"/>
        <v>0</v>
      </c>
      <c r="AF38" s="297">
        <f>'[2]DDS VMI'!$L39</f>
        <v>0</v>
      </c>
      <c r="AG38" s="46"/>
      <c r="AH38" s="50">
        <f t="shared" si="25"/>
        <v>0</v>
      </c>
      <c r="AI38" s="46">
        <f>'[2]DDS VMI'!$M39</f>
        <v>0</v>
      </c>
      <c r="AJ38" s="46"/>
      <c r="AK38" s="50">
        <f t="shared" si="26"/>
        <v>0</v>
      </c>
      <c r="AL38" s="46">
        <f>'[2]DDS VMI'!$N39</f>
        <v>0</v>
      </c>
      <c r="AM38" s="46"/>
      <c r="AN38" s="48">
        <f t="shared" si="27"/>
        <v>0</v>
      </c>
      <c r="AO38" s="190">
        <f t="shared" si="28"/>
        <v>0</v>
      </c>
      <c r="AP38" s="129">
        <f t="shared" si="28"/>
        <v>0</v>
      </c>
      <c r="AQ38" s="61">
        <f t="shared" si="29"/>
        <v>0</v>
      </c>
      <c r="AR38" s="297">
        <f>'[2]DDS VMI'!$P39</f>
        <v>0</v>
      </c>
      <c r="AS38" s="46"/>
      <c r="AT38" s="47">
        <f t="shared" si="30"/>
        <v>0</v>
      </c>
      <c r="AU38" s="46">
        <f>'[2]DDS VMI'!$Q39</f>
        <v>0</v>
      </c>
      <c r="AV38" s="46"/>
      <c r="AW38" s="47">
        <f t="shared" si="31"/>
        <v>0</v>
      </c>
      <c r="AX38" s="46">
        <f>'[2]DDS VMI'!$R39</f>
        <v>0</v>
      </c>
      <c r="AY38" s="46"/>
      <c r="AZ38" s="50">
        <f t="shared" si="32"/>
        <v>0</v>
      </c>
      <c r="BA38" s="190">
        <f t="shared" si="33"/>
        <v>0</v>
      </c>
      <c r="BB38" s="200">
        <f t="shared" si="34"/>
        <v>0</v>
      </c>
      <c r="BC38" s="222">
        <f t="shared" si="35"/>
        <v>0</v>
      </c>
      <c r="BD38" s="204">
        <f t="shared" si="36"/>
        <v>0</v>
      </c>
      <c r="BE38" s="217">
        <f t="shared" si="37"/>
        <v>0</v>
      </c>
      <c r="BF38" s="225">
        <f t="shared" si="38"/>
        <v>0</v>
      </c>
      <c r="BG38" s="204">
        <f t="shared" si="39"/>
        <v>0</v>
      </c>
      <c r="BH38" s="133">
        <f t="shared" si="40"/>
        <v>0</v>
      </c>
      <c r="BI38" s="225">
        <f t="shared" si="41"/>
        <v>0</v>
      </c>
      <c r="BJ38" s="290"/>
      <c r="BK38" s="45">
        <f>VLOOKUP($B38,Test!$A$5:$H$58,3,0)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VMI'!$D40</f>
        <v>0</v>
      </c>
      <c r="F39" s="46"/>
      <c r="G39" s="47">
        <f t="shared" si="13"/>
        <v>0</v>
      </c>
      <c r="H39" s="46">
        <f>'[2]DDS VMI'!$E40</f>
        <v>0</v>
      </c>
      <c r="I39" s="46"/>
      <c r="J39" s="47">
        <f t="shared" si="14"/>
        <v>0</v>
      </c>
      <c r="K39" s="46">
        <f>'[2]DDS VMI'!$F40</f>
        <v>0</v>
      </c>
      <c r="L39" s="46"/>
      <c r="M39" s="48">
        <f t="shared" si="15"/>
        <v>0</v>
      </c>
      <c r="N39" s="190">
        <f t="shared" si="16"/>
        <v>0</v>
      </c>
      <c r="O39" s="129">
        <f t="shared" si="16"/>
        <v>0</v>
      </c>
      <c r="P39" s="61">
        <f t="shared" si="17"/>
        <v>0</v>
      </c>
      <c r="Q39" s="46">
        <f>'[2]DDS VMI'!$H40</f>
        <v>0</v>
      </c>
      <c r="R39" s="46"/>
      <c r="S39" s="47">
        <f t="shared" si="18"/>
        <v>0</v>
      </c>
      <c r="T39" s="46">
        <f>'[2]DDS VMI'!$I40</f>
        <v>0</v>
      </c>
      <c r="U39" s="46"/>
      <c r="V39" s="47">
        <f t="shared" si="19"/>
        <v>0</v>
      </c>
      <c r="W39" s="46">
        <f>'[2]DDS VMI'!$J40</f>
        <v>0</v>
      </c>
      <c r="X39" s="46"/>
      <c r="Y39" s="48">
        <f t="shared" si="20"/>
        <v>0</v>
      </c>
      <c r="Z39" s="190">
        <f t="shared" si="21"/>
        <v>0</v>
      </c>
      <c r="AA39" s="200">
        <f t="shared" si="21"/>
        <v>0</v>
      </c>
      <c r="AB39" s="61">
        <f t="shared" si="22"/>
        <v>0</v>
      </c>
      <c r="AC39" s="204">
        <f t="shared" si="23"/>
        <v>0</v>
      </c>
      <c r="AD39" s="133">
        <f t="shared" si="23"/>
        <v>0</v>
      </c>
      <c r="AE39" s="311">
        <f t="shared" si="24"/>
        <v>0</v>
      </c>
      <c r="AF39" s="297">
        <f>'[2]DDS VMI'!$L40</f>
        <v>0</v>
      </c>
      <c r="AG39" s="46"/>
      <c r="AH39" s="50">
        <f t="shared" si="25"/>
        <v>0</v>
      </c>
      <c r="AI39" s="46">
        <f>'[2]DDS VMI'!$M40</f>
        <v>0</v>
      </c>
      <c r="AJ39" s="46"/>
      <c r="AK39" s="50">
        <f t="shared" si="26"/>
        <v>0</v>
      </c>
      <c r="AL39" s="46">
        <f>'[2]DDS VMI'!$N40</f>
        <v>0</v>
      </c>
      <c r="AM39" s="46"/>
      <c r="AN39" s="48">
        <f t="shared" si="27"/>
        <v>0</v>
      </c>
      <c r="AO39" s="190">
        <f t="shared" si="28"/>
        <v>0</v>
      </c>
      <c r="AP39" s="129">
        <f t="shared" si="28"/>
        <v>0</v>
      </c>
      <c r="AQ39" s="61">
        <f t="shared" si="29"/>
        <v>0</v>
      </c>
      <c r="AR39" s="297">
        <f>'[2]DDS VMI'!$P40</f>
        <v>0</v>
      </c>
      <c r="AS39" s="46"/>
      <c r="AT39" s="47">
        <f t="shared" si="30"/>
        <v>0</v>
      </c>
      <c r="AU39" s="46">
        <f>'[2]DDS VMI'!$Q40</f>
        <v>0</v>
      </c>
      <c r="AV39" s="46"/>
      <c r="AW39" s="47">
        <f t="shared" si="31"/>
        <v>0</v>
      </c>
      <c r="AX39" s="46">
        <f>'[2]DDS VMI'!$R40</f>
        <v>0</v>
      </c>
      <c r="AY39" s="46"/>
      <c r="AZ39" s="50">
        <f t="shared" si="32"/>
        <v>0</v>
      </c>
      <c r="BA39" s="190">
        <f t="shared" si="33"/>
        <v>0</v>
      </c>
      <c r="BB39" s="200">
        <f t="shared" si="34"/>
        <v>0</v>
      </c>
      <c r="BC39" s="222">
        <f t="shared" si="35"/>
        <v>0</v>
      </c>
      <c r="BD39" s="204">
        <f t="shared" si="36"/>
        <v>0</v>
      </c>
      <c r="BE39" s="217">
        <f t="shared" si="37"/>
        <v>0</v>
      </c>
      <c r="BF39" s="225">
        <f t="shared" si="38"/>
        <v>0</v>
      </c>
      <c r="BG39" s="204">
        <f t="shared" si="39"/>
        <v>0</v>
      </c>
      <c r="BH39" s="133">
        <f t="shared" si="40"/>
        <v>0</v>
      </c>
      <c r="BI39" s="225">
        <f t="shared" si="41"/>
        <v>0</v>
      </c>
      <c r="BJ39" s="290"/>
      <c r="BK39" s="45">
        <f>VLOOKUP($B39,Test!$A$5:$H$58,3,0)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VMI'!$D41</f>
        <v>0</v>
      </c>
      <c r="F40" s="46"/>
      <c r="G40" s="47">
        <f t="shared" si="13"/>
        <v>0</v>
      </c>
      <c r="H40" s="46">
        <f>'[2]DDS VMI'!$E41</f>
        <v>0</v>
      </c>
      <c r="I40" s="46"/>
      <c r="J40" s="47">
        <f t="shared" si="14"/>
        <v>0</v>
      </c>
      <c r="K40" s="46">
        <f>'[2]DDS VMI'!$F41</f>
        <v>0</v>
      </c>
      <c r="L40" s="46"/>
      <c r="M40" s="48">
        <f t="shared" si="15"/>
        <v>0</v>
      </c>
      <c r="N40" s="190">
        <f t="shared" si="16"/>
        <v>0</v>
      </c>
      <c r="O40" s="129">
        <f t="shared" si="16"/>
        <v>0</v>
      </c>
      <c r="P40" s="61">
        <f t="shared" si="17"/>
        <v>0</v>
      </c>
      <c r="Q40" s="46">
        <f>'[2]DDS VMI'!$H41</f>
        <v>0</v>
      </c>
      <c r="R40" s="46"/>
      <c r="S40" s="47">
        <f t="shared" si="18"/>
        <v>0</v>
      </c>
      <c r="T40" s="46">
        <f>'[2]DDS VMI'!$I41</f>
        <v>0</v>
      </c>
      <c r="U40" s="46"/>
      <c r="V40" s="47">
        <f t="shared" si="19"/>
        <v>0</v>
      </c>
      <c r="W40" s="46">
        <f>'[2]DDS VMI'!$J41</f>
        <v>0</v>
      </c>
      <c r="X40" s="46"/>
      <c r="Y40" s="48">
        <f t="shared" si="20"/>
        <v>0</v>
      </c>
      <c r="Z40" s="190">
        <f t="shared" si="21"/>
        <v>0</v>
      </c>
      <c r="AA40" s="200">
        <f t="shared" si="21"/>
        <v>0</v>
      </c>
      <c r="AB40" s="61">
        <f t="shared" si="22"/>
        <v>0</v>
      </c>
      <c r="AC40" s="204">
        <f t="shared" si="23"/>
        <v>0</v>
      </c>
      <c r="AD40" s="133">
        <f t="shared" si="23"/>
        <v>0</v>
      </c>
      <c r="AE40" s="311">
        <f t="shared" si="24"/>
        <v>0</v>
      </c>
      <c r="AF40" s="297">
        <f>'[2]DDS VMI'!$L41</f>
        <v>0</v>
      </c>
      <c r="AG40" s="46"/>
      <c r="AH40" s="50">
        <f t="shared" si="25"/>
        <v>0</v>
      </c>
      <c r="AI40" s="46">
        <f>'[2]DDS VMI'!$M41</f>
        <v>0</v>
      </c>
      <c r="AJ40" s="46"/>
      <c r="AK40" s="50">
        <f t="shared" si="26"/>
        <v>0</v>
      </c>
      <c r="AL40" s="46">
        <f>'[2]DDS VMI'!$N41</f>
        <v>0</v>
      </c>
      <c r="AM40" s="46"/>
      <c r="AN40" s="48">
        <f t="shared" si="27"/>
        <v>0</v>
      </c>
      <c r="AO40" s="190">
        <f t="shared" si="28"/>
        <v>0</v>
      </c>
      <c r="AP40" s="129">
        <f t="shared" si="28"/>
        <v>0</v>
      </c>
      <c r="AQ40" s="61">
        <f t="shared" si="29"/>
        <v>0</v>
      </c>
      <c r="AR40" s="297">
        <f>'[2]DDS VMI'!$P41</f>
        <v>0</v>
      </c>
      <c r="AS40" s="46"/>
      <c r="AT40" s="47">
        <f t="shared" si="30"/>
        <v>0</v>
      </c>
      <c r="AU40" s="46">
        <f>'[2]DDS VMI'!$Q41</f>
        <v>0</v>
      </c>
      <c r="AV40" s="46"/>
      <c r="AW40" s="47">
        <f t="shared" si="31"/>
        <v>0</v>
      </c>
      <c r="AX40" s="46">
        <f>'[2]DDS VMI'!$R41</f>
        <v>0</v>
      </c>
      <c r="AY40" s="46"/>
      <c r="AZ40" s="50">
        <f t="shared" si="32"/>
        <v>0</v>
      </c>
      <c r="BA40" s="190">
        <f t="shared" si="33"/>
        <v>0</v>
      </c>
      <c r="BB40" s="200">
        <f t="shared" si="34"/>
        <v>0</v>
      </c>
      <c r="BC40" s="222">
        <f t="shared" si="35"/>
        <v>0</v>
      </c>
      <c r="BD40" s="204">
        <f t="shared" si="36"/>
        <v>0</v>
      </c>
      <c r="BE40" s="217">
        <f t="shared" si="37"/>
        <v>0</v>
      </c>
      <c r="BF40" s="225">
        <f t="shared" si="38"/>
        <v>0</v>
      </c>
      <c r="BG40" s="204">
        <f t="shared" si="39"/>
        <v>0</v>
      </c>
      <c r="BH40" s="133">
        <f t="shared" si="40"/>
        <v>0</v>
      </c>
      <c r="BI40" s="225">
        <f t="shared" si="41"/>
        <v>0</v>
      </c>
      <c r="BJ40" s="290"/>
      <c r="BK40" s="45">
        <f>VLOOKUP($B40,Test!$A$5:$H$58,3,0)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VMI'!$D42</f>
        <v>0</v>
      </c>
      <c r="F41" s="46"/>
      <c r="G41" s="47">
        <f t="shared" si="13"/>
        <v>0</v>
      </c>
      <c r="H41" s="46">
        <f>'[2]DDS VMI'!$E42</f>
        <v>0</v>
      </c>
      <c r="I41" s="46"/>
      <c r="J41" s="47">
        <f t="shared" si="14"/>
        <v>0</v>
      </c>
      <c r="K41" s="46">
        <f>'[2]DDS VMI'!$F42</f>
        <v>0</v>
      </c>
      <c r="L41" s="46"/>
      <c r="M41" s="48">
        <f t="shared" si="15"/>
        <v>0</v>
      </c>
      <c r="N41" s="190">
        <f t="shared" si="16"/>
        <v>0</v>
      </c>
      <c r="O41" s="129">
        <f t="shared" si="16"/>
        <v>0</v>
      </c>
      <c r="P41" s="61">
        <f t="shared" si="17"/>
        <v>0</v>
      </c>
      <c r="Q41" s="46">
        <f>'[2]DDS VMI'!$H42</f>
        <v>0</v>
      </c>
      <c r="R41" s="46"/>
      <c r="S41" s="47">
        <f t="shared" si="18"/>
        <v>0</v>
      </c>
      <c r="T41" s="46">
        <f>'[2]DDS VMI'!$I42</f>
        <v>0</v>
      </c>
      <c r="U41" s="46"/>
      <c r="V41" s="47">
        <f t="shared" si="19"/>
        <v>0</v>
      </c>
      <c r="W41" s="46">
        <f>'[2]DDS VMI'!$J42</f>
        <v>0</v>
      </c>
      <c r="X41" s="46"/>
      <c r="Y41" s="48">
        <f t="shared" si="20"/>
        <v>0</v>
      </c>
      <c r="Z41" s="190">
        <f t="shared" si="21"/>
        <v>0</v>
      </c>
      <c r="AA41" s="200">
        <f t="shared" si="21"/>
        <v>0</v>
      </c>
      <c r="AB41" s="61">
        <f t="shared" si="22"/>
        <v>0</v>
      </c>
      <c r="AC41" s="204">
        <f t="shared" si="23"/>
        <v>0</v>
      </c>
      <c r="AD41" s="133">
        <f t="shared" si="23"/>
        <v>0</v>
      </c>
      <c r="AE41" s="311">
        <f t="shared" si="24"/>
        <v>0</v>
      </c>
      <c r="AF41" s="297">
        <f>'[2]DDS VMI'!$L42</f>
        <v>0</v>
      </c>
      <c r="AG41" s="46"/>
      <c r="AH41" s="50">
        <f t="shared" si="25"/>
        <v>0</v>
      </c>
      <c r="AI41" s="46">
        <f>'[2]DDS VMI'!$M42</f>
        <v>0</v>
      </c>
      <c r="AJ41" s="46"/>
      <c r="AK41" s="50">
        <f t="shared" si="26"/>
        <v>0</v>
      </c>
      <c r="AL41" s="46">
        <f>'[2]DDS VMI'!$N42</f>
        <v>0</v>
      </c>
      <c r="AM41" s="46"/>
      <c r="AN41" s="48">
        <f t="shared" si="27"/>
        <v>0</v>
      </c>
      <c r="AO41" s="190">
        <f t="shared" si="28"/>
        <v>0</v>
      </c>
      <c r="AP41" s="129">
        <f t="shared" si="28"/>
        <v>0</v>
      </c>
      <c r="AQ41" s="61">
        <f t="shared" si="29"/>
        <v>0</v>
      </c>
      <c r="AR41" s="297">
        <f>'[2]DDS VMI'!$P42</f>
        <v>0</v>
      </c>
      <c r="AS41" s="46"/>
      <c r="AT41" s="47">
        <f t="shared" si="30"/>
        <v>0</v>
      </c>
      <c r="AU41" s="46">
        <f>'[2]DDS VMI'!$Q42</f>
        <v>0</v>
      </c>
      <c r="AV41" s="46"/>
      <c r="AW41" s="47">
        <f t="shared" si="31"/>
        <v>0</v>
      </c>
      <c r="AX41" s="46">
        <f>'[2]DDS VMI'!$R42</f>
        <v>0</v>
      </c>
      <c r="AY41" s="46"/>
      <c r="AZ41" s="50">
        <f t="shared" si="32"/>
        <v>0</v>
      </c>
      <c r="BA41" s="190">
        <f t="shared" si="33"/>
        <v>0</v>
      </c>
      <c r="BB41" s="200">
        <f t="shared" si="34"/>
        <v>0</v>
      </c>
      <c r="BC41" s="222">
        <f t="shared" si="35"/>
        <v>0</v>
      </c>
      <c r="BD41" s="204">
        <f t="shared" si="36"/>
        <v>0</v>
      </c>
      <c r="BE41" s="217">
        <f t="shared" si="37"/>
        <v>0</v>
      </c>
      <c r="BF41" s="225">
        <f t="shared" si="38"/>
        <v>0</v>
      </c>
      <c r="BG41" s="204">
        <f t="shared" si="39"/>
        <v>0</v>
      </c>
      <c r="BH41" s="133">
        <f t="shared" si="40"/>
        <v>0</v>
      </c>
      <c r="BI41" s="225">
        <f t="shared" si="41"/>
        <v>0</v>
      </c>
      <c r="BJ41" s="290"/>
      <c r="BK41" s="45">
        <f>VLOOKUP($B41,Test!$A$5:$H$58,3,0)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VMI'!$D43</f>
        <v>0</v>
      </c>
      <c r="F42" s="46"/>
      <c r="G42" s="47">
        <f t="shared" si="13"/>
        <v>0</v>
      </c>
      <c r="H42" s="46">
        <f>'[2]DDS VMI'!$E43</f>
        <v>0</v>
      </c>
      <c r="I42" s="46"/>
      <c r="J42" s="47">
        <f t="shared" si="14"/>
        <v>0</v>
      </c>
      <c r="K42" s="46">
        <f>'[2]DDS VMI'!$F43</f>
        <v>0</v>
      </c>
      <c r="L42" s="46"/>
      <c r="M42" s="48">
        <f t="shared" si="15"/>
        <v>0</v>
      </c>
      <c r="N42" s="190">
        <f t="shared" si="16"/>
        <v>0</v>
      </c>
      <c r="O42" s="129">
        <f t="shared" si="16"/>
        <v>0</v>
      </c>
      <c r="P42" s="61">
        <f t="shared" si="17"/>
        <v>0</v>
      </c>
      <c r="Q42" s="46">
        <f>'[2]DDS VMI'!$H43</f>
        <v>0</v>
      </c>
      <c r="R42" s="46"/>
      <c r="S42" s="47">
        <f t="shared" si="18"/>
        <v>0</v>
      </c>
      <c r="T42" s="46">
        <f>'[2]DDS VMI'!$I43</f>
        <v>0</v>
      </c>
      <c r="U42" s="46"/>
      <c r="V42" s="47">
        <f t="shared" si="19"/>
        <v>0</v>
      </c>
      <c r="W42" s="46">
        <f>'[2]DDS VMI'!$J43</f>
        <v>0</v>
      </c>
      <c r="X42" s="46"/>
      <c r="Y42" s="48">
        <f t="shared" si="20"/>
        <v>0</v>
      </c>
      <c r="Z42" s="190">
        <f t="shared" si="21"/>
        <v>0</v>
      </c>
      <c r="AA42" s="200">
        <f t="shared" si="21"/>
        <v>0</v>
      </c>
      <c r="AB42" s="61">
        <f t="shared" si="22"/>
        <v>0</v>
      </c>
      <c r="AC42" s="204">
        <f t="shared" si="23"/>
        <v>0</v>
      </c>
      <c r="AD42" s="133">
        <f t="shared" si="23"/>
        <v>0</v>
      </c>
      <c r="AE42" s="311">
        <f t="shared" si="24"/>
        <v>0</v>
      </c>
      <c r="AF42" s="297">
        <f>'[2]DDS VMI'!$L43</f>
        <v>0</v>
      </c>
      <c r="AG42" s="46"/>
      <c r="AH42" s="50">
        <f t="shared" si="25"/>
        <v>0</v>
      </c>
      <c r="AI42" s="46">
        <f>'[2]DDS VMI'!$M43</f>
        <v>0</v>
      </c>
      <c r="AJ42" s="46"/>
      <c r="AK42" s="50">
        <f t="shared" si="26"/>
        <v>0</v>
      </c>
      <c r="AL42" s="46">
        <f>'[2]DDS VMI'!$N43</f>
        <v>0</v>
      </c>
      <c r="AM42" s="46"/>
      <c r="AN42" s="48">
        <f t="shared" si="27"/>
        <v>0</v>
      </c>
      <c r="AO42" s="190">
        <f t="shared" si="28"/>
        <v>0</v>
      </c>
      <c r="AP42" s="129">
        <f t="shared" si="28"/>
        <v>0</v>
      </c>
      <c r="AQ42" s="61">
        <f t="shared" si="29"/>
        <v>0</v>
      </c>
      <c r="AR42" s="297">
        <f>'[2]DDS VMI'!$P43</f>
        <v>0</v>
      </c>
      <c r="AS42" s="46"/>
      <c r="AT42" s="47">
        <f t="shared" si="30"/>
        <v>0</v>
      </c>
      <c r="AU42" s="46">
        <f>'[2]DDS VMI'!$Q43</f>
        <v>0</v>
      </c>
      <c r="AV42" s="46"/>
      <c r="AW42" s="47">
        <f t="shared" si="31"/>
        <v>0</v>
      </c>
      <c r="AX42" s="46">
        <f>'[2]DDS VMI'!$R43</f>
        <v>0</v>
      </c>
      <c r="AY42" s="46"/>
      <c r="AZ42" s="50">
        <f t="shared" si="32"/>
        <v>0</v>
      </c>
      <c r="BA42" s="190">
        <f t="shared" si="33"/>
        <v>0</v>
      </c>
      <c r="BB42" s="200">
        <f t="shared" si="34"/>
        <v>0</v>
      </c>
      <c r="BC42" s="222">
        <f t="shared" si="35"/>
        <v>0</v>
      </c>
      <c r="BD42" s="204">
        <f t="shared" si="36"/>
        <v>0</v>
      </c>
      <c r="BE42" s="217">
        <f t="shared" si="37"/>
        <v>0</v>
      </c>
      <c r="BF42" s="225">
        <f t="shared" si="38"/>
        <v>0</v>
      </c>
      <c r="BG42" s="204">
        <f t="shared" si="39"/>
        <v>0</v>
      </c>
      <c r="BH42" s="133">
        <f t="shared" si="40"/>
        <v>0</v>
      </c>
      <c r="BI42" s="225">
        <f t="shared" si="41"/>
        <v>0</v>
      </c>
      <c r="BJ42" s="290"/>
      <c r="BK42" s="45">
        <f>VLOOKUP($B42,Test!$A$5:$H$58,3,0)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VMI'!$D44</f>
        <v>0</v>
      </c>
      <c r="F43" s="46"/>
      <c r="G43" s="47">
        <f t="shared" si="13"/>
        <v>0</v>
      </c>
      <c r="H43" s="46">
        <f>'[2]DDS VMI'!$E44</f>
        <v>0</v>
      </c>
      <c r="I43" s="46"/>
      <c r="J43" s="47">
        <f t="shared" si="14"/>
        <v>0</v>
      </c>
      <c r="K43" s="46">
        <f>'[2]DDS VMI'!$F44</f>
        <v>0</v>
      </c>
      <c r="L43" s="46"/>
      <c r="M43" s="48">
        <f t="shared" si="15"/>
        <v>0</v>
      </c>
      <c r="N43" s="190">
        <f t="shared" si="16"/>
        <v>0</v>
      </c>
      <c r="O43" s="129">
        <f t="shared" si="16"/>
        <v>0</v>
      </c>
      <c r="P43" s="61">
        <f t="shared" si="17"/>
        <v>0</v>
      </c>
      <c r="Q43" s="46">
        <f>'[2]DDS VMI'!$H44</f>
        <v>0</v>
      </c>
      <c r="R43" s="46"/>
      <c r="S43" s="47">
        <f t="shared" si="18"/>
        <v>0</v>
      </c>
      <c r="T43" s="46">
        <f>'[2]DDS VMI'!$I44</f>
        <v>0</v>
      </c>
      <c r="U43" s="46"/>
      <c r="V43" s="47">
        <f t="shared" si="19"/>
        <v>0</v>
      </c>
      <c r="W43" s="46">
        <f>'[2]DDS VMI'!$J44</f>
        <v>0</v>
      </c>
      <c r="X43" s="46"/>
      <c r="Y43" s="48">
        <f t="shared" si="20"/>
        <v>0</v>
      </c>
      <c r="Z43" s="190">
        <f t="shared" si="21"/>
        <v>0</v>
      </c>
      <c r="AA43" s="200">
        <f t="shared" si="21"/>
        <v>0</v>
      </c>
      <c r="AB43" s="61">
        <f t="shared" si="22"/>
        <v>0</v>
      </c>
      <c r="AC43" s="204">
        <f t="shared" si="23"/>
        <v>0</v>
      </c>
      <c r="AD43" s="133">
        <f t="shared" si="23"/>
        <v>0</v>
      </c>
      <c r="AE43" s="311">
        <f t="shared" si="24"/>
        <v>0</v>
      </c>
      <c r="AF43" s="297">
        <f>'[2]DDS VMI'!$L44</f>
        <v>0</v>
      </c>
      <c r="AG43" s="46"/>
      <c r="AH43" s="50">
        <f t="shared" si="25"/>
        <v>0</v>
      </c>
      <c r="AI43" s="46">
        <f>'[2]DDS VMI'!$M44</f>
        <v>0</v>
      </c>
      <c r="AJ43" s="46"/>
      <c r="AK43" s="50">
        <f t="shared" si="26"/>
        <v>0</v>
      </c>
      <c r="AL43" s="46">
        <f>'[2]DDS VMI'!$N44</f>
        <v>0</v>
      </c>
      <c r="AM43" s="46"/>
      <c r="AN43" s="48">
        <f t="shared" si="27"/>
        <v>0</v>
      </c>
      <c r="AO43" s="190">
        <f t="shared" si="28"/>
        <v>0</v>
      </c>
      <c r="AP43" s="129">
        <f t="shared" si="28"/>
        <v>0</v>
      </c>
      <c r="AQ43" s="61">
        <f t="shared" si="29"/>
        <v>0</v>
      </c>
      <c r="AR43" s="297">
        <f>'[2]DDS VMI'!$P44</f>
        <v>0</v>
      </c>
      <c r="AS43" s="46"/>
      <c r="AT43" s="47">
        <f t="shared" si="30"/>
        <v>0</v>
      </c>
      <c r="AU43" s="46">
        <f>'[2]DDS VMI'!$Q44</f>
        <v>0</v>
      </c>
      <c r="AV43" s="46"/>
      <c r="AW43" s="47">
        <f t="shared" si="31"/>
        <v>0</v>
      </c>
      <c r="AX43" s="46">
        <f>'[2]DDS VMI'!$R44</f>
        <v>0</v>
      </c>
      <c r="AY43" s="46"/>
      <c r="AZ43" s="50">
        <f t="shared" si="32"/>
        <v>0</v>
      </c>
      <c r="BA43" s="190">
        <f t="shared" si="33"/>
        <v>0</v>
      </c>
      <c r="BB43" s="200">
        <f t="shared" si="34"/>
        <v>0</v>
      </c>
      <c r="BC43" s="222">
        <f t="shared" si="35"/>
        <v>0</v>
      </c>
      <c r="BD43" s="204">
        <f t="shared" si="36"/>
        <v>0</v>
      </c>
      <c r="BE43" s="217">
        <f t="shared" si="37"/>
        <v>0</v>
      </c>
      <c r="BF43" s="225">
        <f t="shared" si="38"/>
        <v>0</v>
      </c>
      <c r="BG43" s="204">
        <f t="shared" si="39"/>
        <v>0</v>
      </c>
      <c r="BH43" s="133">
        <f t="shared" si="40"/>
        <v>0</v>
      </c>
      <c r="BI43" s="225">
        <f t="shared" si="41"/>
        <v>0</v>
      </c>
      <c r="BJ43" s="290"/>
      <c r="BK43" s="45">
        <f>VLOOKUP($B43,Test!$A$5:$H$58,3,0)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VMI'!$D45</f>
        <v>0</v>
      </c>
      <c r="F44" s="46">
        <v>20513.97</v>
      </c>
      <c r="G44" s="47">
        <f t="shared" si="13"/>
        <v>-20513.97</v>
      </c>
      <c r="H44" s="46">
        <f>'[2]DDS VMI'!$E45</f>
        <v>0</v>
      </c>
      <c r="I44" s="46">
        <v>16033.5</v>
      </c>
      <c r="J44" s="47">
        <f t="shared" si="14"/>
        <v>-16033.5</v>
      </c>
      <c r="K44" s="46">
        <f>'[2]DDS VMI'!$F45</f>
        <v>0</v>
      </c>
      <c r="L44" s="46">
        <v>12346.32</v>
      </c>
      <c r="M44" s="48">
        <f t="shared" si="15"/>
        <v>-12346.32</v>
      </c>
      <c r="N44" s="190">
        <f t="shared" si="16"/>
        <v>0</v>
      </c>
      <c r="O44" s="129">
        <f t="shared" si="16"/>
        <v>48893.79</v>
      </c>
      <c r="P44" s="61">
        <f t="shared" si="17"/>
        <v>-48893.79</v>
      </c>
      <c r="Q44" s="46">
        <f>'[2]DDS VMI'!$H45</f>
        <v>0</v>
      </c>
      <c r="R44" s="46">
        <v>12141.72</v>
      </c>
      <c r="S44" s="47">
        <f t="shared" si="18"/>
        <v>-12141.72</v>
      </c>
      <c r="T44" s="46">
        <f>'[2]DDS VMI'!$I45</f>
        <v>0</v>
      </c>
      <c r="U44" s="46"/>
      <c r="V44" s="47">
        <f t="shared" si="19"/>
        <v>0</v>
      </c>
      <c r="W44" s="46">
        <f>'[2]DDS VMI'!$J45</f>
        <v>0</v>
      </c>
      <c r="X44" s="46"/>
      <c r="Y44" s="48">
        <f t="shared" si="20"/>
        <v>0</v>
      </c>
      <c r="Z44" s="190">
        <f t="shared" si="21"/>
        <v>0</v>
      </c>
      <c r="AA44" s="200">
        <f t="shared" si="21"/>
        <v>12141.72</v>
      </c>
      <c r="AB44" s="61">
        <f t="shared" si="22"/>
        <v>-12141.72</v>
      </c>
      <c r="AC44" s="204">
        <f t="shared" si="23"/>
        <v>0</v>
      </c>
      <c r="AD44" s="133">
        <f t="shared" si="23"/>
        <v>61035.51</v>
      </c>
      <c r="AE44" s="311">
        <f t="shared" si="24"/>
        <v>-61035.51</v>
      </c>
      <c r="AF44" s="297">
        <f>'[2]DDS VMI'!$L45</f>
        <v>0</v>
      </c>
      <c r="AG44" s="46"/>
      <c r="AH44" s="50">
        <f t="shared" si="25"/>
        <v>0</v>
      </c>
      <c r="AI44" s="46">
        <f>'[2]DDS VMI'!$M45</f>
        <v>0</v>
      </c>
      <c r="AJ44" s="46"/>
      <c r="AK44" s="50">
        <f t="shared" si="26"/>
        <v>0</v>
      </c>
      <c r="AL44" s="46">
        <f>'[2]DDS VMI'!$N45</f>
        <v>0</v>
      </c>
      <c r="AM44" s="46"/>
      <c r="AN44" s="48">
        <f t="shared" si="27"/>
        <v>0</v>
      </c>
      <c r="AO44" s="190">
        <f t="shared" si="28"/>
        <v>0</v>
      </c>
      <c r="AP44" s="129">
        <f t="shared" si="28"/>
        <v>0</v>
      </c>
      <c r="AQ44" s="61">
        <f t="shared" si="29"/>
        <v>0</v>
      </c>
      <c r="AR44" s="297">
        <f>'[2]DDS VMI'!$P45</f>
        <v>0</v>
      </c>
      <c r="AS44" s="46"/>
      <c r="AT44" s="47">
        <f t="shared" si="30"/>
        <v>0</v>
      </c>
      <c r="AU44" s="46">
        <f>'[2]DDS VMI'!$Q45</f>
        <v>0</v>
      </c>
      <c r="AV44" s="46"/>
      <c r="AW44" s="47">
        <f t="shared" si="31"/>
        <v>0</v>
      </c>
      <c r="AX44" s="46">
        <f>'[2]DDS VMI'!$R45</f>
        <v>0</v>
      </c>
      <c r="AY44" s="46"/>
      <c r="AZ44" s="50">
        <f t="shared" si="32"/>
        <v>0</v>
      </c>
      <c r="BA44" s="190">
        <f t="shared" si="33"/>
        <v>0</v>
      </c>
      <c r="BB44" s="200">
        <f t="shared" si="34"/>
        <v>0</v>
      </c>
      <c r="BC44" s="222">
        <f t="shared" si="35"/>
        <v>0</v>
      </c>
      <c r="BD44" s="204">
        <f t="shared" si="36"/>
        <v>0</v>
      </c>
      <c r="BE44" s="217">
        <f t="shared" si="37"/>
        <v>0</v>
      </c>
      <c r="BF44" s="225">
        <f t="shared" si="38"/>
        <v>0</v>
      </c>
      <c r="BG44" s="204">
        <f t="shared" si="39"/>
        <v>0</v>
      </c>
      <c r="BH44" s="133">
        <f t="shared" si="40"/>
        <v>61035.51</v>
      </c>
      <c r="BI44" s="225">
        <f t="shared" si="41"/>
        <v>-61035.51</v>
      </c>
      <c r="BJ44" s="290"/>
      <c r="BK44" s="45">
        <f>VLOOKUP($B44,Test!$A$5:$H$58,3,0)</f>
        <v>14315.45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VMI'!$D46</f>
        <v>0</v>
      </c>
      <c r="F45" s="46"/>
      <c r="G45" s="47">
        <f t="shared" si="13"/>
        <v>0</v>
      </c>
      <c r="H45" s="46">
        <f>'[2]DDS VMI'!$E46</f>
        <v>0</v>
      </c>
      <c r="I45" s="46"/>
      <c r="J45" s="47">
        <f t="shared" si="14"/>
        <v>0</v>
      </c>
      <c r="K45" s="46">
        <f>'[2]DDS VMI'!$F46</f>
        <v>0</v>
      </c>
      <c r="L45" s="46"/>
      <c r="M45" s="48">
        <f t="shared" si="15"/>
        <v>0</v>
      </c>
      <c r="N45" s="190">
        <f t="shared" si="16"/>
        <v>0</v>
      </c>
      <c r="O45" s="129">
        <f t="shared" si="16"/>
        <v>0</v>
      </c>
      <c r="P45" s="61">
        <f t="shared" si="17"/>
        <v>0</v>
      </c>
      <c r="Q45" s="46">
        <f>'[2]DDS VMI'!$H46</f>
        <v>0</v>
      </c>
      <c r="R45" s="46"/>
      <c r="S45" s="47">
        <f t="shared" si="18"/>
        <v>0</v>
      </c>
      <c r="T45" s="46">
        <f>'[2]DDS VMI'!$I46</f>
        <v>0</v>
      </c>
      <c r="U45" s="46"/>
      <c r="V45" s="47">
        <f t="shared" si="19"/>
        <v>0</v>
      </c>
      <c r="W45" s="46">
        <f>'[2]DDS VMI'!$J46</f>
        <v>0</v>
      </c>
      <c r="X45" s="46"/>
      <c r="Y45" s="48">
        <f t="shared" si="20"/>
        <v>0</v>
      </c>
      <c r="Z45" s="190">
        <f t="shared" si="21"/>
        <v>0</v>
      </c>
      <c r="AA45" s="200">
        <f t="shared" si="21"/>
        <v>0</v>
      </c>
      <c r="AB45" s="61">
        <f t="shared" si="22"/>
        <v>0</v>
      </c>
      <c r="AC45" s="204">
        <f t="shared" si="23"/>
        <v>0</v>
      </c>
      <c r="AD45" s="133">
        <f t="shared" si="23"/>
        <v>0</v>
      </c>
      <c r="AE45" s="311">
        <f t="shared" si="24"/>
        <v>0</v>
      </c>
      <c r="AF45" s="297">
        <f>'[2]DDS VMI'!$L46</f>
        <v>0</v>
      </c>
      <c r="AG45" s="46"/>
      <c r="AH45" s="50">
        <f t="shared" si="25"/>
        <v>0</v>
      </c>
      <c r="AI45" s="46">
        <f>'[2]DDS VMI'!$M46</f>
        <v>0</v>
      </c>
      <c r="AJ45" s="46"/>
      <c r="AK45" s="50">
        <f t="shared" si="26"/>
        <v>0</v>
      </c>
      <c r="AL45" s="46">
        <f>'[2]DDS VMI'!$N46</f>
        <v>0</v>
      </c>
      <c r="AM45" s="46"/>
      <c r="AN45" s="48">
        <f t="shared" si="27"/>
        <v>0</v>
      </c>
      <c r="AO45" s="190">
        <f t="shared" si="28"/>
        <v>0</v>
      </c>
      <c r="AP45" s="129">
        <f t="shared" si="28"/>
        <v>0</v>
      </c>
      <c r="AQ45" s="61">
        <f t="shared" si="29"/>
        <v>0</v>
      </c>
      <c r="AR45" s="297">
        <f>'[2]DDS VMI'!$P46</f>
        <v>0</v>
      </c>
      <c r="AS45" s="46"/>
      <c r="AT45" s="47">
        <f t="shared" si="30"/>
        <v>0</v>
      </c>
      <c r="AU45" s="46">
        <f>'[2]DDS VMI'!$Q46</f>
        <v>0</v>
      </c>
      <c r="AV45" s="46"/>
      <c r="AW45" s="47">
        <f t="shared" si="31"/>
        <v>0</v>
      </c>
      <c r="AX45" s="46">
        <f>'[2]DDS VMI'!$R46</f>
        <v>0</v>
      </c>
      <c r="AY45" s="46"/>
      <c r="AZ45" s="50">
        <f t="shared" si="32"/>
        <v>0</v>
      </c>
      <c r="BA45" s="190">
        <f t="shared" si="33"/>
        <v>0</v>
      </c>
      <c r="BB45" s="200">
        <f t="shared" si="34"/>
        <v>0</v>
      </c>
      <c r="BC45" s="222">
        <f t="shared" si="35"/>
        <v>0</v>
      </c>
      <c r="BD45" s="204">
        <f t="shared" si="36"/>
        <v>0</v>
      </c>
      <c r="BE45" s="217">
        <f t="shared" si="37"/>
        <v>0</v>
      </c>
      <c r="BF45" s="225">
        <f t="shared" si="38"/>
        <v>0</v>
      </c>
      <c r="BG45" s="204">
        <f t="shared" si="39"/>
        <v>0</v>
      </c>
      <c r="BH45" s="133">
        <f t="shared" si="40"/>
        <v>0</v>
      </c>
      <c r="BI45" s="225">
        <f t="shared" si="41"/>
        <v>0</v>
      </c>
      <c r="BJ45" s="290"/>
      <c r="BK45" s="45">
        <f>VLOOKUP($B45,Test!$A$5:$H$58,3,0)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VMI'!$D47</f>
        <v>0</v>
      </c>
      <c r="F46" s="46"/>
      <c r="G46" s="47">
        <f t="shared" si="13"/>
        <v>0</v>
      </c>
      <c r="H46" s="46">
        <f>'[2]DDS VMI'!$E47</f>
        <v>0</v>
      </c>
      <c r="I46" s="46"/>
      <c r="J46" s="47">
        <f t="shared" si="14"/>
        <v>0</v>
      </c>
      <c r="K46" s="46">
        <f>'[2]DDS VMI'!$F47</f>
        <v>0</v>
      </c>
      <c r="L46" s="46"/>
      <c r="M46" s="48">
        <f t="shared" si="15"/>
        <v>0</v>
      </c>
      <c r="N46" s="190">
        <f t="shared" si="16"/>
        <v>0</v>
      </c>
      <c r="O46" s="129">
        <f t="shared" si="16"/>
        <v>0</v>
      </c>
      <c r="P46" s="61">
        <f t="shared" si="17"/>
        <v>0</v>
      </c>
      <c r="Q46" s="46">
        <f>'[2]DDS VMI'!$H47</f>
        <v>0</v>
      </c>
      <c r="R46" s="46"/>
      <c r="S46" s="47">
        <f t="shared" si="18"/>
        <v>0</v>
      </c>
      <c r="T46" s="46">
        <f>'[2]DDS VMI'!$I47</f>
        <v>0</v>
      </c>
      <c r="U46" s="46"/>
      <c r="V46" s="47">
        <f t="shared" si="19"/>
        <v>0</v>
      </c>
      <c r="W46" s="46">
        <f>'[2]DDS VMI'!$J47</f>
        <v>0</v>
      </c>
      <c r="X46" s="46"/>
      <c r="Y46" s="48">
        <f t="shared" si="20"/>
        <v>0</v>
      </c>
      <c r="Z46" s="190">
        <f t="shared" si="21"/>
        <v>0</v>
      </c>
      <c r="AA46" s="200">
        <f t="shared" si="21"/>
        <v>0</v>
      </c>
      <c r="AB46" s="61">
        <f t="shared" si="22"/>
        <v>0</v>
      </c>
      <c r="AC46" s="204">
        <f t="shared" si="23"/>
        <v>0</v>
      </c>
      <c r="AD46" s="133">
        <f t="shared" si="23"/>
        <v>0</v>
      </c>
      <c r="AE46" s="311">
        <f t="shared" si="24"/>
        <v>0</v>
      </c>
      <c r="AF46" s="297">
        <f>'[2]DDS VMI'!$L47</f>
        <v>0</v>
      </c>
      <c r="AG46" s="46"/>
      <c r="AH46" s="50">
        <f t="shared" si="25"/>
        <v>0</v>
      </c>
      <c r="AI46" s="46">
        <f>'[2]DDS VMI'!$M47</f>
        <v>0</v>
      </c>
      <c r="AJ46" s="46"/>
      <c r="AK46" s="50">
        <f t="shared" si="26"/>
        <v>0</v>
      </c>
      <c r="AL46" s="46">
        <f>'[2]DDS VMI'!$N47</f>
        <v>0</v>
      </c>
      <c r="AM46" s="46"/>
      <c r="AN46" s="48">
        <f t="shared" si="27"/>
        <v>0</v>
      </c>
      <c r="AO46" s="190">
        <f t="shared" si="28"/>
        <v>0</v>
      </c>
      <c r="AP46" s="129">
        <f t="shared" si="28"/>
        <v>0</v>
      </c>
      <c r="AQ46" s="61">
        <f t="shared" si="29"/>
        <v>0</v>
      </c>
      <c r="AR46" s="297">
        <f>'[2]DDS VMI'!$P47</f>
        <v>0</v>
      </c>
      <c r="AS46" s="46"/>
      <c r="AT46" s="47">
        <f t="shared" si="30"/>
        <v>0</v>
      </c>
      <c r="AU46" s="46">
        <f>'[2]DDS VMI'!$Q47</f>
        <v>0</v>
      </c>
      <c r="AV46" s="46"/>
      <c r="AW46" s="47">
        <f t="shared" si="31"/>
        <v>0</v>
      </c>
      <c r="AX46" s="46">
        <f>'[2]DDS VMI'!$R47</f>
        <v>0</v>
      </c>
      <c r="AY46" s="46"/>
      <c r="AZ46" s="50">
        <f t="shared" si="32"/>
        <v>0</v>
      </c>
      <c r="BA46" s="190">
        <f t="shared" si="33"/>
        <v>0</v>
      </c>
      <c r="BB46" s="200">
        <f t="shared" si="34"/>
        <v>0</v>
      </c>
      <c r="BC46" s="222">
        <f t="shared" si="35"/>
        <v>0</v>
      </c>
      <c r="BD46" s="204">
        <f t="shared" si="36"/>
        <v>0</v>
      </c>
      <c r="BE46" s="217">
        <f t="shared" si="37"/>
        <v>0</v>
      </c>
      <c r="BF46" s="225">
        <f t="shared" si="38"/>
        <v>0</v>
      </c>
      <c r="BG46" s="204">
        <f t="shared" si="39"/>
        <v>0</v>
      </c>
      <c r="BH46" s="133">
        <f t="shared" si="40"/>
        <v>0</v>
      </c>
      <c r="BI46" s="225">
        <f t="shared" si="41"/>
        <v>0</v>
      </c>
      <c r="BJ46" s="290"/>
      <c r="BK46" s="45">
        <f>VLOOKUP($B46,Test!$A$5:$H$58,3,0)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VMI'!$D48</f>
        <v>0</v>
      </c>
      <c r="F47" s="46"/>
      <c r="G47" s="47">
        <f t="shared" si="13"/>
        <v>0</v>
      </c>
      <c r="H47" s="46">
        <f>'[2]DDS VMI'!$E48</f>
        <v>0</v>
      </c>
      <c r="I47" s="46"/>
      <c r="J47" s="47">
        <f t="shared" si="14"/>
        <v>0</v>
      </c>
      <c r="K47" s="46">
        <f>'[2]DDS VMI'!$F48</f>
        <v>0</v>
      </c>
      <c r="L47" s="46"/>
      <c r="M47" s="48">
        <f t="shared" si="15"/>
        <v>0</v>
      </c>
      <c r="N47" s="190">
        <f t="shared" si="16"/>
        <v>0</v>
      </c>
      <c r="O47" s="129">
        <f t="shared" si="16"/>
        <v>0</v>
      </c>
      <c r="P47" s="61">
        <f t="shared" si="17"/>
        <v>0</v>
      </c>
      <c r="Q47" s="46">
        <f>'[2]DDS VMI'!$H48</f>
        <v>0</v>
      </c>
      <c r="R47" s="46"/>
      <c r="S47" s="47">
        <f t="shared" si="18"/>
        <v>0</v>
      </c>
      <c r="T47" s="46">
        <f>'[2]DDS VMI'!$I48</f>
        <v>0</v>
      </c>
      <c r="U47" s="46"/>
      <c r="V47" s="47">
        <f t="shared" si="19"/>
        <v>0</v>
      </c>
      <c r="W47" s="46">
        <f>'[2]DDS VMI'!$J48</f>
        <v>0</v>
      </c>
      <c r="X47" s="46"/>
      <c r="Y47" s="48">
        <f t="shared" si="20"/>
        <v>0</v>
      </c>
      <c r="Z47" s="190">
        <f t="shared" si="21"/>
        <v>0</v>
      </c>
      <c r="AA47" s="200">
        <f t="shared" si="21"/>
        <v>0</v>
      </c>
      <c r="AB47" s="61">
        <f t="shared" si="22"/>
        <v>0</v>
      </c>
      <c r="AC47" s="204">
        <f t="shared" si="23"/>
        <v>0</v>
      </c>
      <c r="AD47" s="133">
        <f t="shared" si="23"/>
        <v>0</v>
      </c>
      <c r="AE47" s="311">
        <f t="shared" si="24"/>
        <v>0</v>
      </c>
      <c r="AF47" s="297">
        <f>'[2]DDS VMI'!$L48</f>
        <v>0</v>
      </c>
      <c r="AG47" s="46"/>
      <c r="AH47" s="50">
        <f t="shared" si="25"/>
        <v>0</v>
      </c>
      <c r="AI47" s="46">
        <f>'[2]DDS VMI'!$M48</f>
        <v>0</v>
      </c>
      <c r="AJ47" s="46"/>
      <c r="AK47" s="50">
        <f t="shared" si="26"/>
        <v>0</v>
      </c>
      <c r="AL47" s="46">
        <f>'[2]DDS VMI'!$N48</f>
        <v>0</v>
      </c>
      <c r="AM47" s="46"/>
      <c r="AN47" s="48">
        <f t="shared" si="27"/>
        <v>0</v>
      </c>
      <c r="AO47" s="190">
        <f t="shared" si="28"/>
        <v>0</v>
      </c>
      <c r="AP47" s="129">
        <f t="shared" si="28"/>
        <v>0</v>
      </c>
      <c r="AQ47" s="61">
        <f t="shared" si="29"/>
        <v>0</v>
      </c>
      <c r="AR47" s="297">
        <f>'[2]DDS VMI'!$P48</f>
        <v>0</v>
      </c>
      <c r="AS47" s="46"/>
      <c r="AT47" s="47">
        <f t="shared" si="30"/>
        <v>0</v>
      </c>
      <c r="AU47" s="46">
        <f>'[2]DDS VMI'!$Q48</f>
        <v>0</v>
      </c>
      <c r="AV47" s="46"/>
      <c r="AW47" s="47">
        <f t="shared" si="31"/>
        <v>0</v>
      </c>
      <c r="AX47" s="46">
        <f>'[2]DDS VMI'!$R48</f>
        <v>0</v>
      </c>
      <c r="AY47" s="46"/>
      <c r="AZ47" s="50">
        <f t="shared" si="32"/>
        <v>0</v>
      </c>
      <c r="BA47" s="190">
        <f t="shared" si="33"/>
        <v>0</v>
      </c>
      <c r="BB47" s="200">
        <f t="shared" si="34"/>
        <v>0</v>
      </c>
      <c r="BC47" s="222">
        <f t="shared" si="35"/>
        <v>0</v>
      </c>
      <c r="BD47" s="204">
        <f t="shared" si="36"/>
        <v>0</v>
      </c>
      <c r="BE47" s="217">
        <f t="shared" si="37"/>
        <v>0</v>
      </c>
      <c r="BF47" s="225">
        <f t="shared" si="38"/>
        <v>0</v>
      </c>
      <c r="BG47" s="204">
        <f t="shared" si="39"/>
        <v>0</v>
      </c>
      <c r="BH47" s="133">
        <f t="shared" si="40"/>
        <v>0</v>
      </c>
      <c r="BI47" s="225">
        <f t="shared" si="41"/>
        <v>0</v>
      </c>
      <c r="BJ47" s="290"/>
      <c r="BK47" s="45">
        <f>VLOOKUP($B47,Test!$A$5:$H$58,3,0)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VMI'!$D49</f>
        <v>0</v>
      </c>
      <c r="F48" s="46"/>
      <c r="G48" s="47">
        <f t="shared" si="13"/>
        <v>0</v>
      </c>
      <c r="H48" s="46">
        <f>'[2]DDS VMI'!$E49</f>
        <v>0</v>
      </c>
      <c r="I48" s="46"/>
      <c r="J48" s="47">
        <f t="shared" si="14"/>
        <v>0</v>
      </c>
      <c r="K48" s="46">
        <f>'[2]DDS VMI'!$F49</f>
        <v>0</v>
      </c>
      <c r="L48" s="46"/>
      <c r="M48" s="48">
        <f t="shared" si="15"/>
        <v>0</v>
      </c>
      <c r="N48" s="190">
        <f t="shared" si="16"/>
        <v>0</v>
      </c>
      <c r="O48" s="129">
        <f t="shared" si="16"/>
        <v>0</v>
      </c>
      <c r="P48" s="61">
        <f t="shared" si="17"/>
        <v>0</v>
      </c>
      <c r="Q48" s="46">
        <f>'[2]DDS VMI'!$H49</f>
        <v>0</v>
      </c>
      <c r="R48" s="46"/>
      <c r="S48" s="47">
        <f t="shared" si="18"/>
        <v>0</v>
      </c>
      <c r="T48" s="46">
        <f>'[2]DDS VMI'!$I49</f>
        <v>0</v>
      </c>
      <c r="U48" s="46"/>
      <c r="V48" s="47">
        <f t="shared" si="19"/>
        <v>0</v>
      </c>
      <c r="W48" s="46">
        <f>'[2]DDS VMI'!$J49</f>
        <v>0</v>
      </c>
      <c r="X48" s="46"/>
      <c r="Y48" s="48">
        <f t="shared" si="20"/>
        <v>0</v>
      </c>
      <c r="Z48" s="190">
        <f t="shared" si="21"/>
        <v>0</v>
      </c>
      <c r="AA48" s="200">
        <f t="shared" si="21"/>
        <v>0</v>
      </c>
      <c r="AB48" s="61">
        <f t="shared" si="22"/>
        <v>0</v>
      </c>
      <c r="AC48" s="204">
        <f t="shared" si="23"/>
        <v>0</v>
      </c>
      <c r="AD48" s="133">
        <f t="shared" si="23"/>
        <v>0</v>
      </c>
      <c r="AE48" s="311">
        <f t="shared" si="24"/>
        <v>0</v>
      </c>
      <c r="AF48" s="297">
        <f>'[2]DDS VMI'!$L49</f>
        <v>0</v>
      </c>
      <c r="AG48" s="46"/>
      <c r="AH48" s="50">
        <f t="shared" si="25"/>
        <v>0</v>
      </c>
      <c r="AI48" s="46">
        <f>'[2]DDS VMI'!$M49</f>
        <v>0</v>
      </c>
      <c r="AJ48" s="46"/>
      <c r="AK48" s="50">
        <f t="shared" si="26"/>
        <v>0</v>
      </c>
      <c r="AL48" s="46">
        <f>'[2]DDS VMI'!$N49</f>
        <v>0</v>
      </c>
      <c r="AM48" s="46"/>
      <c r="AN48" s="48">
        <f t="shared" si="27"/>
        <v>0</v>
      </c>
      <c r="AO48" s="190">
        <f t="shared" si="28"/>
        <v>0</v>
      </c>
      <c r="AP48" s="129">
        <f t="shared" si="28"/>
        <v>0</v>
      </c>
      <c r="AQ48" s="61">
        <f t="shared" si="29"/>
        <v>0</v>
      </c>
      <c r="AR48" s="297">
        <f>'[2]DDS VMI'!$P49</f>
        <v>0</v>
      </c>
      <c r="AS48" s="46"/>
      <c r="AT48" s="47">
        <f t="shared" si="30"/>
        <v>0</v>
      </c>
      <c r="AU48" s="46">
        <f>'[2]DDS VMI'!$Q49</f>
        <v>0</v>
      </c>
      <c r="AV48" s="46"/>
      <c r="AW48" s="47">
        <f t="shared" si="31"/>
        <v>0</v>
      </c>
      <c r="AX48" s="46">
        <f>'[2]DDS VMI'!$R49</f>
        <v>0</v>
      </c>
      <c r="AY48" s="46"/>
      <c r="AZ48" s="50">
        <f t="shared" si="32"/>
        <v>0</v>
      </c>
      <c r="BA48" s="190">
        <f t="shared" si="33"/>
        <v>0</v>
      </c>
      <c r="BB48" s="200">
        <f t="shared" si="34"/>
        <v>0</v>
      </c>
      <c r="BC48" s="222">
        <f t="shared" si="35"/>
        <v>0</v>
      </c>
      <c r="BD48" s="204">
        <f t="shared" si="36"/>
        <v>0</v>
      </c>
      <c r="BE48" s="217">
        <f t="shared" si="37"/>
        <v>0</v>
      </c>
      <c r="BF48" s="225">
        <f t="shared" si="38"/>
        <v>0</v>
      </c>
      <c r="BG48" s="204">
        <f t="shared" si="39"/>
        <v>0</v>
      </c>
      <c r="BH48" s="133">
        <f t="shared" si="40"/>
        <v>0</v>
      </c>
      <c r="BI48" s="225">
        <f t="shared" si="41"/>
        <v>0</v>
      </c>
      <c r="BJ48" s="290"/>
      <c r="BK48" s="45">
        <f>VLOOKUP($B48,Test!$A$5:$H$58,3,0)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VMI'!$D50</f>
        <v>0</v>
      </c>
      <c r="F49" s="46"/>
      <c r="G49" s="47">
        <f t="shared" si="13"/>
        <v>0</v>
      </c>
      <c r="H49" s="46">
        <f>'[2]DDS VMI'!$E50</f>
        <v>0</v>
      </c>
      <c r="I49" s="46"/>
      <c r="J49" s="47">
        <f t="shared" si="14"/>
        <v>0</v>
      </c>
      <c r="K49" s="46">
        <f>'[2]DDS VMI'!$F50</f>
        <v>0</v>
      </c>
      <c r="L49" s="46"/>
      <c r="M49" s="48">
        <f t="shared" si="15"/>
        <v>0</v>
      </c>
      <c r="N49" s="190">
        <f t="shared" si="16"/>
        <v>0</v>
      </c>
      <c r="O49" s="129">
        <f t="shared" si="16"/>
        <v>0</v>
      </c>
      <c r="P49" s="61">
        <f t="shared" si="17"/>
        <v>0</v>
      </c>
      <c r="Q49" s="46">
        <f>'[2]DDS VMI'!$H50</f>
        <v>0</v>
      </c>
      <c r="R49" s="46"/>
      <c r="S49" s="47">
        <f t="shared" si="18"/>
        <v>0</v>
      </c>
      <c r="T49" s="46">
        <f>'[2]DDS VMI'!$I50</f>
        <v>0</v>
      </c>
      <c r="U49" s="46"/>
      <c r="V49" s="47">
        <f t="shared" si="19"/>
        <v>0</v>
      </c>
      <c r="W49" s="46">
        <f>'[2]DDS VMI'!$J50</f>
        <v>0</v>
      </c>
      <c r="X49" s="46"/>
      <c r="Y49" s="48">
        <f t="shared" si="20"/>
        <v>0</v>
      </c>
      <c r="Z49" s="190">
        <f t="shared" si="21"/>
        <v>0</v>
      </c>
      <c r="AA49" s="200">
        <f t="shared" si="21"/>
        <v>0</v>
      </c>
      <c r="AB49" s="61">
        <f t="shared" si="22"/>
        <v>0</v>
      </c>
      <c r="AC49" s="204">
        <f t="shared" si="23"/>
        <v>0</v>
      </c>
      <c r="AD49" s="133">
        <f t="shared" si="23"/>
        <v>0</v>
      </c>
      <c r="AE49" s="311">
        <f t="shared" si="24"/>
        <v>0</v>
      </c>
      <c r="AF49" s="297">
        <f>'[2]DDS VMI'!$L50</f>
        <v>0</v>
      </c>
      <c r="AG49" s="46"/>
      <c r="AH49" s="50">
        <f t="shared" si="25"/>
        <v>0</v>
      </c>
      <c r="AI49" s="46">
        <f>'[2]DDS VMI'!$M50</f>
        <v>0</v>
      </c>
      <c r="AJ49" s="46"/>
      <c r="AK49" s="50">
        <f t="shared" si="26"/>
        <v>0</v>
      </c>
      <c r="AL49" s="46">
        <f>'[2]DDS VMI'!$N50</f>
        <v>0</v>
      </c>
      <c r="AM49" s="46"/>
      <c r="AN49" s="48">
        <f t="shared" si="27"/>
        <v>0</v>
      </c>
      <c r="AO49" s="190">
        <f t="shared" si="28"/>
        <v>0</v>
      </c>
      <c r="AP49" s="129">
        <f t="shared" si="28"/>
        <v>0</v>
      </c>
      <c r="AQ49" s="61">
        <f t="shared" si="29"/>
        <v>0</v>
      </c>
      <c r="AR49" s="297">
        <f>'[2]DDS VMI'!$P50</f>
        <v>0</v>
      </c>
      <c r="AS49" s="46"/>
      <c r="AT49" s="47">
        <f t="shared" si="30"/>
        <v>0</v>
      </c>
      <c r="AU49" s="46">
        <f>'[2]DDS VMI'!$Q50</f>
        <v>0</v>
      </c>
      <c r="AV49" s="46"/>
      <c r="AW49" s="47">
        <f t="shared" si="31"/>
        <v>0</v>
      </c>
      <c r="AX49" s="46">
        <f>'[2]DDS VMI'!$R50</f>
        <v>0</v>
      </c>
      <c r="AY49" s="46"/>
      <c r="AZ49" s="50">
        <f t="shared" si="32"/>
        <v>0</v>
      </c>
      <c r="BA49" s="190">
        <f t="shared" si="33"/>
        <v>0</v>
      </c>
      <c r="BB49" s="200">
        <f t="shared" si="34"/>
        <v>0</v>
      </c>
      <c r="BC49" s="222">
        <f t="shared" si="35"/>
        <v>0</v>
      </c>
      <c r="BD49" s="204">
        <f t="shared" si="36"/>
        <v>0</v>
      </c>
      <c r="BE49" s="217">
        <f t="shared" si="37"/>
        <v>0</v>
      </c>
      <c r="BF49" s="225">
        <f t="shared" si="38"/>
        <v>0</v>
      </c>
      <c r="BG49" s="204">
        <f t="shared" si="39"/>
        <v>0</v>
      </c>
      <c r="BH49" s="133">
        <f t="shared" si="40"/>
        <v>0</v>
      </c>
      <c r="BI49" s="225">
        <f t="shared" si="41"/>
        <v>0</v>
      </c>
      <c r="BJ49" s="290"/>
      <c r="BK49" s="45">
        <f>VLOOKUP($B49,Test!$A$5:$H$58,3,0)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VMI'!$D51</f>
        <v>0</v>
      </c>
      <c r="F50" s="46"/>
      <c r="G50" s="47">
        <f t="shared" si="13"/>
        <v>0</v>
      </c>
      <c r="H50" s="46">
        <f>'[2]DDS VMI'!$E51</f>
        <v>0</v>
      </c>
      <c r="I50" s="46"/>
      <c r="J50" s="47">
        <f t="shared" si="14"/>
        <v>0</v>
      </c>
      <c r="K50" s="46">
        <f>'[2]DDS VMI'!$F51</f>
        <v>0</v>
      </c>
      <c r="L50" s="46"/>
      <c r="M50" s="48">
        <f t="shared" si="15"/>
        <v>0</v>
      </c>
      <c r="N50" s="190">
        <f t="shared" ref="N50:O52" si="43">+E50+H50+K50</f>
        <v>0</v>
      </c>
      <c r="O50" s="129">
        <f t="shared" si="43"/>
        <v>0</v>
      </c>
      <c r="P50" s="61">
        <f t="shared" si="17"/>
        <v>0</v>
      </c>
      <c r="Q50" s="46">
        <f>'[2]DDS VMI'!$H51</f>
        <v>0</v>
      </c>
      <c r="R50" s="46"/>
      <c r="S50" s="47">
        <f t="shared" si="18"/>
        <v>0</v>
      </c>
      <c r="T50" s="46">
        <f>'[2]DDS VMI'!$I51</f>
        <v>0</v>
      </c>
      <c r="U50" s="46"/>
      <c r="V50" s="47">
        <f t="shared" si="19"/>
        <v>0</v>
      </c>
      <c r="W50" s="46">
        <f>'[2]DDS VMI'!$J51</f>
        <v>0</v>
      </c>
      <c r="X50" s="46"/>
      <c r="Y50" s="48">
        <f t="shared" si="20"/>
        <v>0</v>
      </c>
      <c r="Z50" s="190">
        <f t="shared" ref="Z50:AA52" si="44">+Q50+T50+W50</f>
        <v>0</v>
      </c>
      <c r="AA50" s="200">
        <f t="shared" si="44"/>
        <v>0</v>
      </c>
      <c r="AB50" s="61">
        <f t="shared" si="22"/>
        <v>0</v>
      </c>
      <c r="AC50" s="204">
        <f t="shared" ref="AC50:AD52" si="45">+E50+H50+K50+Q50+T50+W50</f>
        <v>0</v>
      </c>
      <c r="AD50" s="133">
        <f t="shared" si="45"/>
        <v>0</v>
      </c>
      <c r="AE50" s="311">
        <f t="shared" si="24"/>
        <v>0</v>
      </c>
      <c r="AF50" s="297">
        <f>'[2]DDS VMI'!$L51</f>
        <v>0</v>
      </c>
      <c r="AG50" s="46"/>
      <c r="AH50" s="50">
        <f t="shared" si="25"/>
        <v>0</v>
      </c>
      <c r="AI50" s="46">
        <f>'[2]DDS VMI'!$M51</f>
        <v>0</v>
      </c>
      <c r="AJ50" s="46"/>
      <c r="AK50" s="50">
        <f t="shared" si="26"/>
        <v>0</v>
      </c>
      <c r="AL50" s="46">
        <f>'[2]DDS VMI'!$N51</f>
        <v>0</v>
      </c>
      <c r="AM50" s="46"/>
      <c r="AN50" s="48">
        <f t="shared" si="27"/>
        <v>0</v>
      </c>
      <c r="AO50" s="190">
        <f t="shared" ref="AO50:AP52" si="46">+AF50+AI50+AL50</f>
        <v>0</v>
      </c>
      <c r="AP50" s="129">
        <f t="shared" si="46"/>
        <v>0</v>
      </c>
      <c r="AQ50" s="61">
        <f t="shared" si="29"/>
        <v>0</v>
      </c>
      <c r="AR50" s="297">
        <f>'[2]DDS VMI'!$P51</f>
        <v>0</v>
      </c>
      <c r="AS50" s="46"/>
      <c r="AT50" s="47">
        <f t="shared" si="30"/>
        <v>0</v>
      </c>
      <c r="AU50" s="46">
        <f>'[2]DDS VMI'!$Q51</f>
        <v>0</v>
      </c>
      <c r="AV50" s="46"/>
      <c r="AW50" s="47">
        <f t="shared" si="31"/>
        <v>0</v>
      </c>
      <c r="AX50" s="46">
        <f>'[2]DDS VMI'!$R51</f>
        <v>0</v>
      </c>
      <c r="AY50" s="46"/>
      <c r="AZ50" s="50">
        <f t="shared" si="32"/>
        <v>0</v>
      </c>
      <c r="BA50" s="190">
        <f t="shared" ref="BA50:BA52" si="47">+AR50+AU50+AX50</f>
        <v>0</v>
      </c>
      <c r="BB50" s="200">
        <f t="shared" ref="BB50:BB52" si="48">+AS50+AV50+AY50</f>
        <v>0</v>
      </c>
      <c r="BC50" s="222">
        <f t="shared" ref="BC50:BC52" si="49">BA50-BB50</f>
        <v>0</v>
      </c>
      <c r="BD50" s="204">
        <f t="shared" ref="BD50:BD52" si="50">AF50+AI50+AL50+AR50+AU50+AX50</f>
        <v>0</v>
      </c>
      <c r="BE50" s="217">
        <f t="shared" ref="BE50:BE52" si="51">+AG50+AJ50+AM50+AS50+AV50+AY50</f>
        <v>0</v>
      </c>
      <c r="BF50" s="225">
        <f t="shared" ref="BF50:BF52" si="52">BD50-BE50</f>
        <v>0</v>
      </c>
      <c r="BG50" s="204">
        <f t="shared" ref="BG50:BG52" si="53">+AC50+BD50</f>
        <v>0</v>
      </c>
      <c r="BH50" s="133">
        <f t="shared" ref="BH50:BH52" si="54">+AD50+BE50</f>
        <v>0</v>
      </c>
      <c r="BI50" s="311">
        <f t="shared" ref="BI50:BI52" si="55">BG50-BH50</f>
        <v>0</v>
      </c>
      <c r="BJ50" s="290"/>
      <c r="BK50" s="45">
        <f>VLOOKUP($B50,Test!$A$5:$H$58,3,0)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'[2]DDS VMI'!$D52</f>
        <v>0</v>
      </c>
      <c r="F51" s="46"/>
      <c r="G51" s="47">
        <f t="shared" ref="G51" si="56">+E51-F51</f>
        <v>0</v>
      </c>
      <c r="H51" s="46">
        <f>'[2]DDS VMI'!$E52</f>
        <v>0</v>
      </c>
      <c r="I51" s="46"/>
      <c r="J51" s="47">
        <f t="shared" ref="J51" si="57">+H51-I51</f>
        <v>0</v>
      </c>
      <c r="K51" s="46">
        <f>'[2]DDS VMI'!$F52</f>
        <v>0</v>
      </c>
      <c r="L51" s="46"/>
      <c r="M51" s="48">
        <f t="shared" ref="M51" si="58">+K51-L51</f>
        <v>0</v>
      </c>
      <c r="N51" s="190">
        <f t="shared" ref="N51" si="59">+E51+H51+K51</f>
        <v>0</v>
      </c>
      <c r="O51" s="129">
        <f t="shared" ref="O51" si="60">+F51+I51+L51</f>
        <v>0</v>
      </c>
      <c r="P51" s="61">
        <f t="shared" ref="P51" si="61">+N51-O51</f>
        <v>0</v>
      </c>
      <c r="Q51" s="46">
        <f>'[2]DDS VMI'!$H52</f>
        <v>0</v>
      </c>
      <c r="R51" s="46"/>
      <c r="S51" s="47">
        <f t="shared" ref="S51" si="62">+Q51-R51</f>
        <v>0</v>
      </c>
      <c r="T51" s="46">
        <f>'[2]DDS VMI'!$I52</f>
        <v>0</v>
      </c>
      <c r="U51" s="46"/>
      <c r="V51" s="47">
        <f t="shared" ref="V51" si="63">+T51-U51</f>
        <v>0</v>
      </c>
      <c r="W51" s="46">
        <f>'[2]DDS VMI'!$J52</f>
        <v>0</v>
      </c>
      <c r="X51" s="46"/>
      <c r="Y51" s="48">
        <f t="shared" ref="Y51" si="64">+W51-X51</f>
        <v>0</v>
      </c>
      <c r="Z51" s="190">
        <f t="shared" ref="Z51" si="65">+Q51+T51+W51</f>
        <v>0</v>
      </c>
      <c r="AA51" s="200">
        <f t="shared" ref="AA51" si="66">+R51+U51+X51</f>
        <v>0</v>
      </c>
      <c r="AB51" s="61">
        <f t="shared" ref="AB51" si="67">+Z51-AA51</f>
        <v>0</v>
      </c>
      <c r="AC51" s="204">
        <f t="shared" ref="AC51" si="68">+E51+H51+K51+Q51+T51+W51</f>
        <v>0</v>
      </c>
      <c r="AD51" s="133">
        <f t="shared" ref="AD51" si="69">+F51+I51+L51+R51+U51+X51</f>
        <v>0</v>
      </c>
      <c r="AE51" s="311">
        <f t="shared" ref="AE51" si="70">+AC51-AD51</f>
        <v>0</v>
      </c>
      <c r="AF51" s="297">
        <f>'[2]DDS VMI'!$L52</f>
        <v>0</v>
      </c>
      <c r="AG51" s="46"/>
      <c r="AH51" s="50">
        <f t="shared" ref="AH51" si="71">AF51-AG51</f>
        <v>0</v>
      </c>
      <c r="AI51" s="46">
        <f>'[2]DDS VMI'!$M52</f>
        <v>0</v>
      </c>
      <c r="AJ51" s="46"/>
      <c r="AK51" s="50">
        <f t="shared" ref="AK51" si="72">AI51-AJ51</f>
        <v>0</v>
      </c>
      <c r="AL51" s="46">
        <f>'[2]DDS VMI'!$N52</f>
        <v>0</v>
      </c>
      <c r="AM51" s="46"/>
      <c r="AN51" s="48">
        <f t="shared" ref="AN51" si="73">AL51-AM51</f>
        <v>0</v>
      </c>
      <c r="AO51" s="190">
        <f t="shared" ref="AO51" si="74">+AF51+AI51+AL51</f>
        <v>0</v>
      </c>
      <c r="AP51" s="129">
        <f t="shared" ref="AP51" si="75">+AG51+AJ51+AM51</f>
        <v>0</v>
      </c>
      <c r="AQ51" s="61">
        <f t="shared" ref="AQ51" si="76">AO51-AP51</f>
        <v>0</v>
      </c>
      <c r="AR51" s="297">
        <f>'[2]DDS VMI'!$P52</f>
        <v>0</v>
      </c>
      <c r="AS51" s="46"/>
      <c r="AT51" s="47">
        <f t="shared" ref="AT51" si="77">AR51-AS51</f>
        <v>0</v>
      </c>
      <c r="AU51" s="46">
        <f>'[2]DDS VMI'!$Q52</f>
        <v>0</v>
      </c>
      <c r="AV51" s="46"/>
      <c r="AW51" s="47">
        <f t="shared" ref="AW51" si="78">AU51-AV51</f>
        <v>0</v>
      </c>
      <c r="AX51" s="46">
        <f>'[2]DDS VMI'!$R52</f>
        <v>0</v>
      </c>
      <c r="AY51" s="46"/>
      <c r="AZ51" s="50">
        <f t="shared" ref="AZ51" si="79">AX51-AY51</f>
        <v>0</v>
      </c>
      <c r="BA51" s="190">
        <f t="shared" ref="BA51" si="80">+AR51+AU51+AX51</f>
        <v>0</v>
      </c>
      <c r="BB51" s="200">
        <f t="shared" ref="BB51" si="81">+AS51+AV51+AY51</f>
        <v>0</v>
      </c>
      <c r="BC51" s="222">
        <f t="shared" ref="BC51" si="82">BA51-BB51</f>
        <v>0</v>
      </c>
      <c r="BD51" s="204">
        <f t="shared" ref="BD51" si="83">AF51+AI51+AL51+AR51+AU51+AX51</f>
        <v>0</v>
      </c>
      <c r="BE51" s="217">
        <f t="shared" ref="BE51" si="84">+AG51+AJ51+AM51+AS51+AV51+AY51</f>
        <v>0</v>
      </c>
      <c r="BF51" s="225">
        <f t="shared" ref="BF51" si="85">BD51-BE51</f>
        <v>0</v>
      </c>
      <c r="BG51" s="204">
        <f t="shared" ref="BG51" si="86">+AC51+BD51</f>
        <v>0</v>
      </c>
      <c r="BH51" s="133">
        <f t="shared" ref="BH51" si="87">+AD51+BE51</f>
        <v>0</v>
      </c>
      <c r="BI51" s="311">
        <f t="shared" ref="BI51" si="88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46">
        <f>'[2]DDS VMI'!$D52</f>
        <v>0</v>
      </c>
      <c r="F52" s="51"/>
      <c r="G52" s="52">
        <f t="shared" si="13"/>
        <v>0</v>
      </c>
      <c r="H52" s="51">
        <f>'[2]DDS VMI'!$E52</f>
        <v>0</v>
      </c>
      <c r="I52" s="51"/>
      <c r="J52" s="52">
        <f t="shared" si="14"/>
        <v>0</v>
      </c>
      <c r="K52" s="51">
        <f>'[2]DDS VMI'!$F52</f>
        <v>0</v>
      </c>
      <c r="L52" s="51"/>
      <c r="M52" s="53">
        <f t="shared" si="15"/>
        <v>0</v>
      </c>
      <c r="N52" s="191">
        <f t="shared" si="43"/>
        <v>0</v>
      </c>
      <c r="O52" s="130">
        <f t="shared" si="43"/>
        <v>0</v>
      </c>
      <c r="P52" s="62">
        <f t="shared" si="17"/>
        <v>0</v>
      </c>
      <c r="Q52" s="51">
        <f>'[2]DDS VMI'!$H52</f>
        <v>0</v>
      </c>
      <c r="R52" s="51"/>
      <c r="S52" s="52">
        <f t="shared" si="18"/>
        <v>0</v>
      </c>
      <c r="T52" s="51">
        <f>'[2]DDS VMI'!$I52</f>
        <v>0</v>
      </c>
      <c r="U52" s="51"/>
      <c r="V52" s="52">
        <f t="shared" si="19"/>
        <v>0</v>
      </c>
      <c r="W52" s="51">
        <f>'[2]DDS VMI'!$J52</f>
        <v>0</v>
      </c>
      <c r="X52" s="51"/>
      <c r="Y52" s="53">
        <f t="shared" si="20"/>
        <v>0</v>
      </c>
      <c r="Z52" s="191">
        <f t="shared" si="44"/>
        <v>0</v>
      </c>
      <c r="AA52" s="201">
        <f t="shared" si="44"/>
        <v>0</v>
      </c>
      <c r="AB52" s="62">
        <f t="shared" si="22"/>
        <v>0</v>
      </c>
      <c r="AC52" s="315">
        <f t="shared" si="45"/>
        <v>0</v>
      </c>
      <c r="AD52" s="228">
        <f t="shared" si="45"/>
        <v>0</v>
      </c>
      <c r="AE52" s="317">
        <f t="shared" si="24"/>
        <v>0</v>
      </c>
      <c r="AF52" s="298">
        <f>'[2]DDS VMI'!$L52</f>
        <v>0</v>
      </c>
      <c r="AG52" s="51"/>
      <c r="AH52" s="54">
        <f t="shared" si="25"/>
        <v>0</v>
      </c>
      <c r="AI52" s="51">
        <f>'[2]DDS VMI'!$M52</f>
        <v>0</v>
      </c>
      <c r="AJ52" s="51"/>
      <c r="AK52" s="54">
        <f t="shared" si="26"/>
        <v>0</v>
      </c>
      <c r="AL52" s="51">
        <f>'[2]DDS VMI'!$N52</f>
        <v>0</v>
      </c>
      <c r="AM52" s="51"/>
      <c r="AN52" s="53">
        <f t="shared" si="27"/>
        <v>0</v>
      </c>
      <c r="AO52" s="191">
        <f t="shared" si="46"/>
        <v>0</v>
      </c>
      <c r="AP52" s="130">
        <f t="shared" si="46"/>
        <v>0</v>
      </c>
      <c r="AQ52" s="62">
        <f t="shared" si="29"/>
        <v>0</v>
      </c>
      <c r="AR52" s="298">
        <f>'[2]DDS VMI'!$P52</f>
        <v>0</v>
      </c>
      <c r="AS52" s="51"/>
      <c r="AT52" s="52">
        <f t="shared" si="30"/>
        <v>0</v>
      </c>
      <c r="AU52" s="51">
        <f>'[2]DDS VMI'!$Q52</f>
        <v>0</v>
      </c>
      <c r="AV52" s="51"/>
      <c r="AW52" s="52">
        <f t="shared" si="31"/>
        <v>0</v>
      </c>
      <c r="AX52" s="51">
        <f>'[2]DDS VMI'!$R52</f>
        <v>0</v>
      </c>
      <c r="AY52" s="51"/>
      <c r="AZ52" s="54">
        <f t="shared" si="32"/>
        <v>0</v>
      </c>
      <c r="BA52" s="191">
        <f t="shared" si="47"/>
        <v>0</v>
      </c>
      <c r="BB52" s="201">
        <f t="shared" si="48"/>
        <v>0</v>
      </c>
      <c r="BC52" s="223">
        <f t="shared" si="49"/>
        <v>0</v>
      </c>
      <c r="BD52" s="315">
        <f t="shared" si="50"/>
        <v>0</v>
      </c>
      <c r="BE52" s="316">
        <f t="shared" si="51"/>
        <v>0</v>
      </c>
      <c r="BF52" s="227">
        <f t="shared" si="52"/>
        <v>0</v>
      </c>
      <c r="BG52" s="315">
        <f t="shared" si="53"/>
        <v>0</v>
      </c>
      <c r="BH52" s="228">
        <f t="shared" si="54"/>
        <v>0</v>
      </c>
      <c r="BI52" s="317">
        <f t="shared" si="55"/>
        <v>0</v>
      </c>
      <c r="BJ52" s="290"/>
      <c r="BK52" s="45">
        <f>VLOOKUP($B52,Test!$A$5:$H$58,3,0)</f>
        <v>0</v>
      </c>
    </row>
    <row r="53" spans="1:63" s="38" customFormat="1" ht="35.1" customHeight="1" thickBot="1">
      <c r="A53" s="389" t="s">
        <v>97</v>
      </c>
      <c r="B53" s="390"/>
      <c r="C53" s="391"/>
      <c r="D53" s="37"/>
      <c r="E53" s="40">
        <f t="shared" ref="E53:AJ53" si="89">SUM(E7:E52)</f>
        <v>939333.56148026325</v>
      </c>
      <c r="F53" s="215">
        <f t="shared" si="89"/>
        <v>800496.48</v>
      </c>
      <c r="G53" s="41">
        <f t="shared" si="89"/>
        <v>138837.08148026318</v>
      </c>
      <c r="H53" s="40">
        <f t="shared" si="89"/>
        <v>832853.50682717678</v>
      </c>
      <c r="I53" s="40">
        <f t="shared" si="89"/>
        <v>910380.31</v>
      </c>
      <c r="J53" s="42">
        <f t="shared" si="89"/>
        <v>-77526.803172823187</v>
      </c>
      <c r="K53" s="40">
        <f t="shared" si="89"/>
        <v>1239941.0228849666</v>
      </c>
      <c r="L53" s="40">
        <f t="shared" si="89"/>
        <v>971449.52999999991</v>
      </c>
      <c r="M53" s="43">
        <f t="shared" si="89"/>
        <v>268491.49288496654</v>
      </c>
      <c r="N53" s="192">
        <f t="shared" si="89"/>
        <v>3012128.0911924066</v>
      </c>
      <c r="O53" s="131">
        <f t="shared" si="89"/>
        <v>2682326.3200000003</v>
      </c>
      <c r="P53" s="64">
        <f t="shared" si="89"/>
        <v>329801.7711924066</v>
      </c>
      <c r="Q53" s="299">
        <f t="shared" si="89"/>
        <v>763820.36609589041</v>
      </c>
      <c r="R53" s="40">
        <f t="shared" si="89"/>
        <v>600184.1399999999</v>
      </c>
      <c r="S53" s="41">
        <f t="shared" si="89"/>
        <v>163636.22609589039</v>
      </c>
      <c r="T53" s="40">
        <f t="shared" si="89"/>
        <v>766185.96833764552</v>
      </c>
      <c r="U53" s="40">
        <f t="shared" si="89"/>
        <v>0</v>
      </c>
      <c r="V53" s="42">
        <f t="shared" si="89"/>
        <v>766185.96833764552</v>
      </c>
      <c r="W53" s="40">
        <f t="shared" si="89"/>
        <v>838460.03237971384</v>
      </c>
      <c r="X53" s="40">
        <f t="shared" si="89"/>
        <v>0</v>
      </c>
      <c r="Y53" s="43">
        <f t="shared" si="89"/>
        <v>838460.03237971384</v>
      </c>
      <c r="Z53" s="192">
        <f t="shared" si="89"/>
        <v>2368466.3668132499</v>
      </c>
      <c r="AA53" s="202">
        <f t="shared" si="89"/>
        <v>600184.1399999999</v>
      </c>
      <c r="AB53" s="64">
        <f t="shared" si="89"/>
        <v>1768282.2268132498</v>
      </c>
      <c r="AC53" s="205">
        <f t="shared" si="89"/>
        <v>5380594.4580056565</v>
      </c>
      <c r="AD53" s="134">
        <f t="shared" si="89"/>
        <v>3282510.46</v>
      </c>
      <c r="AE53" s="331">
        <f t="shared" si="89"/>
        <v>2098083.9980056565</v>
      </c>
      <c r="AF53" s="299">
        <f t="shared" si="89"/>
        <v>751211.67431556201</v>
      </c>
      <c r="AG53" s="40">
        <f t="shared" si="89"/>
        <v>0</v>
      </c>
      <c r="AH53" s="215">
        <f t="shared" si="89"/>
        <v>751211.67431556201</v>
      </c>
      <c r="AI53" s="40">
        <f t="shared" si="89"/>
        <v>747438.16386861308</v>
      </c>
      <c r="AJ53" s="40">
        <f t="shared" si="89"/>
        <v>0</v>
      </c>
      <c r="AK53" s="215">
        <f t="shared" ref="AK53:BI53" si="90">SUM(AK7:AK52)</f>
        <v>747438.16386861308</v>
      </c>
      <c r="AL53" s="40">
        <f t="shared" si="90"/>
        <v>853066.78354729735</v>
      </c>
      <c r="AM53" s="40">
        <f t="shared" si="90"/>
        <v>0</v>
      </c>
      <c r="AN53" s="43">
        <f t="shared" si="90"/>
        <v>853066.78354729735</v>
      </c>
      <c r="AO53" s="192">
        <f t="shared" si="90"/>
        <v>2351716.6217314722</v>
      </c>
      <c r="AP53" s="131">
        <f t="shared" si="90"/>
        <v>0</v>
      </c>
      <c r="AQ53" s="308">
        <f t="shared" si="90"/>
        <v>2351716.6217314722</v>
      </c>
      <c r="AR53" s="299">
        <f t="shared" si="90"/>
        <v>828369.54429882043</v>
      </c>
      <c r="AS53" s="40">
        <f t="shared" si="90"/>
        <v>0</v>
      </c>
      <c r="AT53" s="42">
        <f t="shared" si="90"/>
        <v>828369.54429882043</v>
      </c>
      <c r="AU53" s="40">
        <f t="shared" si="90"/>
        <v>830169.87217861973</v>
      </c>
      <c r="AV53" s="40">
        <f t="shared" si="90"/>
        <v>0</v>
      </c>
      <c r="AW53" s="42">
        <f t="shared" si="90"/>
        <v>830169.87217861973</v>
      </c>
      <c r="AX53" s="40">
        <f t="shared" si="90"/>
        <v>1008859.9566079295</v>
      </c>
      <c r="AY53" s="40">
        <f t="shared" si="90"/>
        <v>0</v>
      </c>
      <c r="AZ53" s="41">
        <f t="shared" si="90"/>
        <v>1008859.9566079295</v>
      </c>
      <c r="BA53" s="192">
        <f t="shared" si="90"/>
        <v>2667399.3730853698</v>
      </c>
      <c r="BB53" s="202">
        <f t="shared" si="90"/>
        <v>0</v>
      </c>
      <c r="BC53" s="224">
        <f t="shared" si="90"/>
        <v>2667399.3730853698</v>
      </c>
      <c r="BD53" s="205">
        <f t="shared" si="90"/>
        <v>5019115.9948168425</v>
      </c>
      <c r="BE53" s="218">
        <f t="shared" si="90"/>
        <v>0</v>
      </c>
      <c r="BF53" s="226">
        <f t="shared" si="90"/>
        <v>5019115.9948168425</v>
      </c>
      <c r="BG53" s="205">
        <f t="shared" si="90"/>
        <v>10399710.452822499</v>
      </c>
      <c r="BH53" s="134">
        <f t="shared" si="90"/>
        <v>3282510.46</v>
      </c>
      <c r="BI53" s="226">
        <f t="shared" si="90"/>
        <v>7117199.9928224981</v>
      </c>
      <c r="BJ53" s="291"/>
      <c r="BK53" s="265">
        <f>SUM(BK7:BK52)</f>
        <v>698842.52</v>
      </c>
    </row>
    <row r="54" spans="1:63" ht="33" customHeight="1"/>
    <row r="55" spans="1:63" ht="33" customHeight="1">
      <c r="F55" s="304">
        <f>ROUND(F53-Test!$C$61,2)</f>
        <v>101653.96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BM57"/>
  <sheetViews>
    <sheetView showGridLines="0" zoomScale="70" zoomScaleNormal="70" workbookViewId="0">
      <pane xSplit="4" ySplit="6" topLeftCell="E43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5" width="10.28515625" style="30" customWidth="1"/>
    <col min="66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218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30"/>
      <c r="BB3" s="30"/>
      <c r="BC3" s="30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392" t="s">
        <v>90</v>
      </c>
      <c r="F5" s="392"/>
      <c r="G5" s="392"/>
      <c r="H5" s="392" t="s">
        <v>91</v>
      </c>
      <c r="I5" s="392"/>
      <c r="J5" s="392"/>
      <c r="K5" s="392" t="s">
        <v>92</v>
      </c>
      <c r="L5" s="392"/>
      <c r="M5" s="393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373" t="s">
        <v>96</v>
      </c>
      <c r="AG5" s="374"/>
      <c r="AH5" s="374"/>
      <c r="AI5" s="375" t="s">
        <v>98</v>
      </c>
      <c r="AJ5" s="374"/>
      <c r="AK5" s="382"/>
      <c r="AL5" s="374" t="s">
        <v>99</v>
      </c>
      <c r="AM5" s="374"/>
      <c r="AN5" s="383"/>
      <c r="AO5" s="368" t="s">
        <v>188</v>
      </c>
      <c r="AP5" s="369"/>
      <c r="AQ5" s="369"/>
      <c r="AR5" s="373" t="s">
        <v>100</v>
      </c>
      <c r="AS5" s="374"/>
      <c r="AT5" s="374"/>
      <c r="AU5" s="375" t="s">
        <v>101</v>
      </c>
      <c r="AV5" s="374"/>
      <c r="AW5" s="374"/>
      <c r="AX5" s="375" t="s">
        <v>102</v>
      </c>
      <c r="AY5" s="374"/>
      <c r="AZ5" s="37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80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284" t="s">
        <v>107</v>
      </c>
      <c r="AF6" s="269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306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136" t="s">
        <v>106</v>
      </c>
      <c r="AT6" s="221" t="s">
        <v>219</v>
      </c>
      <c r="AU6" s="80" t="s">
        <v>108</v>
      </c>
      <c r="AV6" s="136" t="s">
        <v>106</v>
      </c>
      <c r="AW6" s="221" t="s">
        <v>219</v>
      </c>
      <c r="AX6" s="80" t="s">
        <v>108</v>
      </c>
      <c r="AY6" s="136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'44 22'!E7+'44 23'!E7+'44 24'!E7+'44 25'!E7+'44 26'!E7+'44 27'!E7+'44 28'!E7+'44 29'!E7</f>
        <v>33600</v>
      </c>
      <c r="F7" s="46">
        <f>'44 22'!F7+'44 23'!F7+'44 24'!F7+'44 25'!F7+'44 26'!F7+'44 27'!F7+'44 28'!F7+'44 29'!F7</f>
        <v>33600</v>
      </c>
      <c r="G7" s="47">
        <f t="shared" ref="G7:G49" si="13">+E7-F7</f>
        <v>0</v>
      </c>
      <c r="H7" s="46">
        <f>'44 22'!H7+'44 23'!H7+'44 24'!H7+'44 25'!H7+'44 26'!H7+'44 27'!H7+'44 28'!H7+'44 29'!H7</f>
        <v>33700</v>
      </c>
      <c r="I7" s="46">
        <f>'44 22'!I7+'44 23'!I7+'44 24'!I7+'44 25'!I7+'44 26'!I7+'44 27'!I7+'44 28'!I7+'44 29'!I7</f>
        <v>33700</v>
      </c>
      <c r="J7" s="47">
        <f t="shared" ref="J7:J52" si="14">+H7-I7</f>
        <v>0</v>
      </c>
      <c r="K7" s="46">
        <f>'44 22'!K7+'44 23'!K7+'44 24'!K7+'44 25'!K7+'44 26'!K7+'44 27'!K7+'44 28'!K7+'44 29'!K7</f>
        <v>33700</v>
      </c>
      <c r="L7" s="46">
        <f>'44 22'!L7+'44 23'!L7+'44 24'!L7+'44 25'!L7+'44 26'!L7+'44 27'!L7+'44 28'!L7+'44 29'!L7</f>
        <v>33700</v>
      </c>
      <c r="M7" s="48">
        <f t="shared" ref="M7:M52" si="15">+K7-L7</f>
        <v>0</v>
      </c>
      <c r="N7" s="190">
        <f>+E7+H7+K7</f>
        <v>101000</v>
      </c>
      <c r="O7" s="129">
        <f>+F7+I7+L7</f>
        <v>101000</v>
      </c>
      <c r="P7" s="61">
        <f t="shared" ref="P7:P49" si="16">+N7-O7</f>
        <v>0</v>
      </c>
      <c r="Q7" s="297">
        <f>'44 22'!Q7+'44 23'!Q7+'44 24'!Q7+'44 25'!Q7+'44 26'!Q7+'44 27'!Q7+'44 28'!Q7+'44 29'!Q7</f>
        <v>33600</v>
      </c>
      <c r="R7" s="46">
        <f>'44 22'!R7+'44 23'!R7+'44 24'!R7+'44 25'!R7+'44 26'!R7+'44 27'!R7+'44 28'!R7+'44 29'!R7</f>
        <v>33600</v>
      </c>
      <c r="S7" s="47">
        <f t="shared" ref="S7:S52" si="17">+Q7-R7</f>
        <v>0</v>
      </c>
      <c r="T7" s="46">
        <f>'44 22'!T7+'44 23'!T7+'44 24'!T7+'44 25'!T7+'44 26'!T7+'44 27'!T7+'44 28'!T7+'44 29'!T7</f>
        <v>33600</v>
      </c>
      <c r="U7" s="46">
        <f>'44 22'!U7+'44 23'!U7+'44 24'!U7+'44 25'!U7+'44 26'!U7+'44 27'!U7+'44 28'!U7+'44 29'!U7</f>
        <v>0</v>
      </c>
      <c r="V7" s="47">
        <f t="shared" ref="V7:V52" si="18">+T7-U7</f>
        <v>33600</v>
      </c>
      <c r="W7" s="46">
        <f>'44 22'!W7+'44 23'!W7+'44 24'!W7+'44 25'!W7+'44 26'!W7+'44 27'!W7+'44 28'!W7+'44 29'!W7</f>
        <v>33600</v>
      </c>
      <c r="X7" s="46">
        <f>'44 22'!X7+'44 23'!X7+'44 24'!X7+'44 25'!X7+'44 26'!X7+'44 27'!X7+'44 28'!X7+'44 29'!X7</f>
        <v>0</v>
      </c>
      <c r="Y7" s="48">
        <f t="shared" ref="Y7:Y52" si="19">+W7-X7</f>
        <v>33600</v>
      </c>
      <c r="Z7" s="190">
        <f>+Q7+T7+W7</f>
        <v>100800</v>
      </c>
      <c r="AA7" s="200">
        <f>+R7+U7+X7</f>
        <v>33600</v>
      </c>
      <c r="AB7" s="61">
        <f t="shared" ref="AB7:AB49" si="20">+Z7-AA7</f>
        <v>67200</v>
      </c>
      <c r="AC7" s="204">
        <f>+E7+H7+K7+Q7+T7+W7</f>
        <v>201800</v>
      </c>
      <c r="AD7" s="133">
        <f>+F7+I7+L7+R7+U7+X7</f>
        <v>134600</v>
      </c>
      <c r="AE7" s="225">
        <f t="shared" ref="AE7:AE49" si="21">+AC7-AD7</f>
        <v>67200</v>
      </c>
      <c r="AF7" s="293">
        <f>'44 22'!AF7+'44 23'!AF7+'44 24'!AF7+'44 25'!AF7+'44 26'!AF7+'44 27'!AF7+'44 28'!AF7+'44 29'!AF7</f>
        <v>33600</v>
      </c>
      <c r="AG7" s="46">
        <f>'44 22'!AG7+'44 23'!AG7+'44 24'!AG7+'44 25'!AG7+'44 26'!AG7+'44 27'!AG7+'44 28'!AG7+'44 29'!AG7</f>
        <v>0</v>
      </c>
      <c r="AH7" s="50">
        <f t="shared" ref="AH7:AH52" si="22">+AF7-AG7</f>
        <v>33600</v>
      </c>
      <c r="AI7" s="46">
        <f>'44 22'!AI7+'44 23'!AI7+'44 24'!AI7+'44 25'!AI7+'44 26'!AI7+'44 27'!AI7+'44 28'!AI7+'44 29'!AI7</f>
        <v>33600</v>
      </c>
      <c r="AJ7" s="46">
        <f>'44 22'!AJ7+'44 23'!AJ7+'44 24'!AJ7+'44 25'!AJ7+'44 26'!AJ7+'44 27'!AJ7+'44 28'!AJ7+'44 29'!AJ7</f>
        <v>0</v>
      </c>
      <c r="AK7" s="50">
        <f t="shared" ref="AK7:AK52" si="23">+AI7-AJ7</f>
        <v>33600</v>
      </c>
      <c r="AL7" s="46">
        <f>'44 22'!AL7+'44 23'!AL7+'44 24'!AL7+'44 25'!AL7+'44 26'!AL7+'44 27'!AL7+'44 28'!AL7+'44 29'!AL7</f>
        <v>33600</v>
      </c>
      <c r="AM7" s="46">
        <f>'44 22'!AM7+'44 23'!AM7+'44 24'!AM7+'44 25'!AM7+'44 26'!AM7+'44 27'!AM7+'44 28'!AM7+'44 29'!AM7</f>
        <v>0</v>
      </c>
      <c r="AN7" s="48">
        <f t="shared" ref="AN7:AN52" si="24">+AL7-AM7</f>
        <v>33600</v>
      </c>
      <c r="AO7" s="190">
        <f t="shared" ref="AO7:AO49" si="25">+AF7+AI7+AL7</f>
        <v>100800</v>
      </c>
      <c r="AP7" s="129">
        <f t="shared" ref="AP7:AP49" si="26">+AG7+AJ7+AM7</f>
        <v>0</v>
      </c>
      <c r="AQ7" s="222">
        <f t="shared" ref="AQ7:AQ49" si="27">AO7-AP7</f>
        <v>100800</v>
      </c>
      <c r="AR7" s="293">
        <f>'44 22'!AR7+'44 23'!AR7+'44 24'!AR7+'44 25'!AR7+'44 26'!AR7+'44 27'!AR7+'44 28'!AR7+'44 29'!AR7</f>
        <v>33800</v>
      </c>
      <c r="AS7" s="46">
        <f>'44 22'!AS7+'44 23'!AS7+'44 24'!AS7+'44 25'!AS7+'44 26'!AS7+'44 27'!AS7+'44 28'!AS7+'44 29'!AS7</f>
        <v>0</v>
      </c>
      <c r="AT7" s="47">
        <f t="shared" ref="AT7:AT52" si="28">+AR7-AS7</f>
        <v>33800</v>
      </c>
      <c r="AU7" s="46">
        <f>'44 22'!AU7+'44 23'!AU7+'44 24'!AU7+'44 25'!AU7+'44 26'!AU7+'44 27'!AU7+'44 28'!AU7+'44 29'!AU7</f>
        <v>33800</v>
      </c>
      <c r="AV7" s="46">
        <f>'44 22'!AV7+'44 23'!AV7+'44 24'!AV7+'44 25'!AV7+'44 26'!AV7+'44 27'!AV7+'44 28'!AV7+'44 29'!AV7</f>
        <v>0</v>
      </c>
      <c r="AW7" s="47">
        <f t="shared" ref="AW7:AW52" si="29">+AU7-AV7</f>
        <v>33800</v>
      </c>
      <c r="AX7" s="46">
        <f>'44 22'!AX7+'44 23'!AX7+'44 24'!AX7+'44 25'!AX7+'44 26'!AX7+'44 27'!AX7+'44 28'!AX7+'44 29'!AX7</f>
        <v>33600</v>
      </c>
      <c r="AY7" s="46">
        <f>'44 22'!AY7+'44 23'!AY7+'44 24'!AY7+'44 25'!AY7+'44 26'!AY7+'44 27'!AY7+'44 28'!AY7+'44 29'!AY7</f>
        <v>0</v>
      </c>
      <c r="AZ7" s="50">
        <f t="shared" ref="AZ7:AZ52" si="30">+AX7-AY7</f>
        <v>33600</v>
      </c>
      <c r="BA7" s="190">
        <f t="shared" ref="BA7:BA49" si="31">+AR7+AU7+AX7</f>
        <v>101200</v>
      </c>
      <c r="BB7" s="200">
        <f t="shared" ref="BB7:BB49" si="32">+AS7+AV7+AY7</f>
        <v>0</v>
      </c>
      <c r="BC7" s="222">
        <f t="shared" ref="BC7:BC49" si="33">BA7-BB7</f>
        <v>101200</v>
      </c>
      <c r="BD7" s="204">
        <f t="shared" ref="BD7:BD49" si="34">AF7+AI7+AL7+AR7+AU7+AX7</f>
        <v>202000</v>
      </c>
      <c r="BE7" s="217">
        <f t="shared" ref="BE7:BE49" si="35">+AG7+AJ7+AM7+AS7+AV7+AY7</f>
        <v>0</v>
      </c>
      <c r="BF7" s="225">
        <f t="shared" ref="BF7:BF49" si="36">BD7-BE7</f>
        <v>202000</v>
      </c>
      <c r="BG7" s="204">
        <f t="shared" ref="BG7:BG49" si="37">+AC7+BD7</f>
        <v>403800</v>
      </c>
      <c r="BH7" s="133">
        <f t="shared" ref="BH7:BH49" si="38">+AD7+BE7</f>
        <v>134600</v>
      </c>
      <c r="BI7" s="225">
        <f t="shared" ref="BI7:BI49" si="39">BG7-BH7</f>
        <v>269200</v>
      </c>
      <c r="BJ7" s="290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'44 22'!E8+'44 23'!E8+'44 24'!E8+'44 25'!E8+'44 26'!E8+'44 27'!E8+'44 28'!E8+'44 29'!E8</f>
        <v>1987400</v>
      </c>
      <c r="F8" s="46">
        <f>'44 22'!F8+'44 23'!F8+'44 24'!F8+'44 25'!F8+'44 26'!F8+'44 27'!F8+'44 28'!F8+'44 29'!F8</f>
        <v>1024637.99</v>
      </c>
      <c r="G8" s="47">
        <f t="shared" si="13"/>
        <v>962762.01</v>
      </c>
      <c r="H8" s="46">
        <f>'44 22'!H8+'44 23'!H8+'44 24'!H8+'44 25'!H8+'44 26'!H8+'44 27'!H8+'44 28'!H8+'44 29'!H8</f>
        <v>1953200</v>
      </c>
      <c r="I8" s="46">
        <f>'44 22'!I8+'44 23'!I8+'44 24'!I8+'44 25'!I8+'44 26'!I8+'44 27'!I8+'44 28'!I8+'44 29'!I8</f>
        <v>2362907.9299999997</v>
      </c>
      <c r="J8" s="47">
        <f t="shared" si="14"/>
        <v>-409707.9299999997</v>
      </c>
      <c r="K8" s="46">
        <f>'44 22'!K8+'44 23'!K8+'44 24'!K8+'44 25'!K8+'44 26'!K8+'44 27'!K8+'44 28'!K8+'44 29'!K8</f>
        <v>2055800</v>
      </c>
      <c r="L8" s="46">
        <f>'44 22'!L8+'44 23'!L8+'44 24'!L8+'44 25'!L8+'44 26'!L8+'44 27'!L8+'44 28'!L8+'44 29'!L8</f>
        <v>1573847.04</v>
      </c>
      <c r="M8" s="48">
        <f t="shared" si="15"/>
        <v>481952.95999999996</v>
      </c>
      <c r="N8" s="190">
        <f t="shared" ref="N8:N49" si="40">+E8+H8+K8</f>
        <v>5996400</v>
      </c>
      <c r="O8" s="129">
        <f t="shared" ref="O8:O49" si="41">+F8+I8+L8</f>
        <v>4961392.96</v>
      </c>
      <c r="P8" s="61">
        <f t="shared" si="16"/>
        <v>1035007.04</v>
      </c>
      <c r="Q8" s="297">
        <f>'44 22'!Q8+'44 23'!Q8+'44 24'!Q8+'44 25'!Q8+'44 26'!Q8+'44 27'!Q8+'44 28'!Q8+'44 29'!Q8</f>
        <v>1958900</v>
      </c>
      <c r="R8" s="46">
        <f>'44 22'!R8+'44 23'!R8+'44 24'!R8+'44 25'!R8+'44 26'!R8+'44 27'!R8+'44 28'!R8+'44 29'!R8</f>
        <v>1133740.0099999998</v>
      </c>
      <c r="S8" s="47">
        <f t="shared" si="17"/>
        <v>825159.99000000022</v>
      </c>
      <c r="T8" s="46">
        <f>'44 22'!T8+'44 23'!T8+'44 24'!T8+'44 25'!T8+'44 26'!T8+'44 27'!T8+'44 28'!T8+'44 29'!T8</f>
        <v>1960800</v>
      </c>
      <c r="U8" s="46">
        <f>'44 22'!U8+'44 23'!U8+'44 24'!U8+'44 25'!U8+'44 26'!U8+'44 27'!U8+'44 28'!U8+'44 29'!U8</f>
        <v>0</v>
      </c>
      <c r="V8" s="47">
        <f t="shared" si="18"/>
        <v>1960800</v>
      </c>
      <c r="W8" s="46">
        <f>'44 22'!W8+'44 23'!W8+'44 24'!W8+'44 25'!W8+'44 26'!W8+'44 27'!W8+'44 28'!W8+'44 29'!W8</f>
        <v>1900000</v>
      </c>
      <c r="X8" s="46">
        <f>'44 22'!X8+'44 23'!X8+'44 24'!X8+'44 25'!X8+'44 26'!X8+'44 27'!X8+'44 28'!X8+'44 29'!X8</f>
        <v>0</v>
      </c>
      <c r="Y8" s="48">
        <f t="shared" si="19"/>
        <v>1900000</v>
      </c>
      <c r="Z8" s="190">
        <f t="shared" ref="Z8:Z49" si="42">+Q8+T8+W8</f>
        <v>5819700</v>
      </c>
      <c r="AA8" s="200">
        <f t="shared" ref="AA8:AA49" si="43">+R8+U8+X8</f>
        <v>1133740.0099999998</v>
      </c>
      <c r="AB8" s="61">
        <f t="shared" si="20"/>
        <v>4685959.99</v>
      </c>
      <c r="AC8" s="204">
        <f t="shared" ref="AC8:AC49" si="44">+E8+H8+K8+Q8+T8+W8</f>
        <v>11816100</v>
      </c>
      <c r="AD8" s="133">
        <f t="shared" ref="AD8:AD49" si="45">+F8+I8+L8+R8+U8+X8</f>
        <v>6095132.9699999997</v>
      </c>
      <c r="AE8" s="225">
        <f t="shared" si="21"/>
        <v>5720967.0300000003</v>
      </c>
      <c r="AF8" s="293">
        <f>'44 22'!AF8+'44 23'!AF8+'44 24'!AF8+'44 25'!AF8+'44 26'!AF8+'44 27'!AF8+'44 28'!AF8+'44 29'!AF8</f>
        <v>1945600</v>
      </c>
      <c r="AG8" s="46">
        <f>'44 22'!AG8+'44 23'!AG8+'44 24'!AG8+'44 25'!AG8+'44 26'!AG8+'44 27'!AG8+'44 28'!AG8+'44 29'!AG8</f>
        <v>0</v>
      </c>
      <c r="AH8" s="50">
        <f t="shared" si="22"/>
        <v>1945600</v>
      </c>
      <c r="AI8" s="46">
        <f>'44 22'!AI8+'44 23'!AI8+'44 24'!AI8+'44 25'!AI8+'44 26'!AI8+'44 27'!AI8+'44 28'!AI8+'44 29'!AI8</f>
        <v>1943700</v>
      </c>
      <c r="AJ8" s="46">
        <f>'44 22'!AJ8+'44 23'!AJ8+'44 24'!AJ8+'44 25'!AJ8+'44 26'!AJ8+'44 27'!AJ8+'44 28'!AJ8+'44 29'!AJ8</f>
        <v>0</v>
      </c>
      <c r="AK8" s="50">
        <f t="shared" si="23"/>
        <v>1943700</v>
      </c>
      <c r="AL8" s="46">
        <f>'44 22'!AL8+'44 23'!AL8+'44 24'!AL8+'44 25'!AL8+'44 26'!AL8+'44 27'!AL8+'44 28'!AL8+'44 29'!AL8</f>
        <v>1831600</v>
      </c>
      <c r="AM8" s="46">
        <f>'44 22'!AM8+'44 23'!AM8+'44 24'!AM8+'44 25'!AM8+'44 26'!AM8+'44 27'!AM8+'44 28'!AM8+'44 29'!AM8</f>
        <v>0</v>
      </c>
      <c r="AN8" s="48">
        <f t="shared" si="24"/>
        <v>1831600</v>
      </c>
      <c r="AO8" s="190">
        <f t="shared" si="25"/>
        <v>5720900</v>
      </c>
      <c r="AP8" s="129">
        <f t="shared" si="26"/>
        <v>0</v>
      </c>
      <c r="AQ8" s="222">
        <f t="shared" si="27"/>
        <v>5720900</v>
      </c>
      <c r="AR8" s="293">
        <f>'44 22'!AR8+'44 23'!AR8+'44 24'!AR8+'44 25'!AR8+'44 26'!AR8+'44 27'!AR8+'44 28'!AR8+'44 29'!AR8</f>
        <v>1919000</v>
      </c>
      <c r="AS8" s="46">
        <f>'44 22'!AS8+'44 23'!AS8+'44 24'!AS8+'44 25'!AS8+'44 26'!AS8+'44 27'!AS8+'44 28'!AS8+'44 29'!AS8</f>
        <v>0</v>
      </c>
      <c r="AT8" s="47">
        <f t="shared" si="28"/>
        <v>1919000</v>
      </c>
      <c r="AU8" s="46">
        <f>'44 22'!AU8+'44 23'!AU8+'44 24'!AU8+'44 25'!AU8+'44 26'!AU8+'44 27'!AU8+'44 28'!AU8+'44 29'!AU8</f>
        <v>1909500</v>
      </c>
      <c r="AV8" s="46">
        <f>'44 22'!AV8+'44 23'!AV8+'44 24'!AV8+'44 25'!AV8+'44 26'!AV8+'44 27'!AV8+'44 28'!AV8+'44 29'!AV8</f>
        <v>0</v>
      </c>
      <c r="AW8" s="47">
        <f t="shared" si="29"/>
        <v>1909500</v>
      </c>
      <c r="AX8" s="46">
        <f>'44 22'!AX8+'44 23'!AX8+'44 24'!AX8+'44 25'!AX8+'44 26'!AX8+'44 27'!AX8+'44 28'!AX8+'44 29'!AX8</f>
        <v>1827800</v>
      </c>
      <c r="AY8" s="46">
        <f>'44 22'!AY8+'44 23'!AY8+'44 24'!AY8+'44 25'!AY8+'44 26'!AY8+'44 27'!AY8+'44 28'!AY8+'44 29'!AY8</f>
        <v>0</v>
      </c>
      <c r="AZ8" s="50">
        <f t="shared" si="30"/>
        <v>1827800</v>
      </c>
      <c r="BA8" s="190">
        <f t="shared" si="31"/>
        <v>5656300</v>
      </c>
      <c r="BB8" s="200">
        <f t="shared" si="32"/>
        <v>0</v>
      </c>
      <c r="BC8" s="222">
        <f t="shared" si="33"/>
        <v>5656300</v>
      </c>
      <c r="BD8" s="204">
        <f t="shared" si="34"/>
        <v>11377200</v>
      </c>
      <c r="BE8" s="217">
        <f t="shared" si="35"/>
        <v>0</v>
      </c>
      <c r="BF8" s="225">
        <f t="shared" si="36"/>
        <v>11377200</v>
      </c>
      <c r="BG8" s="204">
        <f t="shared" si="37"/>
        <v>23193300</v>
      </c>
      <c r="BH8" s="133">
        <f t="shared" si="38"/>
        <v>6095132.9699999997</v>
      </c>
      <c r="BI8" s="225">
        <f t="shared" si="39"/>
        <v>17098167.030000001</v>
      </c>
      <c r="BJ8" s="290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'44 22'!E9+'44 23'!E9+'44 24'!E9+'44 25'!E9+'44 26'!E9+'44 27'!E9+'44 28'!E9+'44 29'!E9</f>
        <v>1191925</v>
      </c>
      <c r="F9" s="46">
        <f>'44 22'!F9+'44 23'!F9+'44 24'!F9+'44 25'!F9+'44 26'!F9+'44 27'!F9+'44 28'!F9+'44 29'!F9</f>
        <v>1176659.6000000001</v>
      </c>
      <c r="G9" s="47">
        <f t="shared" si="13"/>
        <v>15265.399999999907</v>
      </c>
      <c r="H9" s="46">
        <f>'44 22'!H9+'44 23'!H9+'44 24'!H9+'44 25'!H9+'44 26'!H9+'44 27'!H9+'44 28'!H9+'44 29'!H9</f>
        <v>140000</v>
      </c>
      <c r="I9" s="46">
        <f>'44 22'!I9+'44 23'!I9+'44 24'!I9+'44 25'!I9+'44 26'!I9+'44 27'!I9+'44 28'!I9+'44 29'!I9</f>
        <v>135369</v>
      </c>
      <c r="J9" s="47">
        <f t="shared" si="14"/>
        <v>4631</v>
      </c>
      <c r="K9" s="46">
        <f>'44 22'!K9+'44 23'!K9+'44 24'!K9+'44 25'!K9+'44 26'!K9+'44 27'!K9+'44 28'!K9+'44 29'!K9</f>
        <v>140000</v>
      </c>
      <c r="L9" s="46">
        <f>'44 22'!L9+'44 23'!L9+'44 24'!L9+'44 25'!L9+'44 26'!L9+'44 27'!L9+'44 28'!L9+'44 29'!L9</f>
        <v>119997</v>
      </c>
      <c r="M9" s="48">
        <f t="shared" si="15"/>
        <v>20003</v>
      </c>
      <c r="N9" s="190">
        <f t="shared" si="40"/>
        <v>1471925</v>
      </c>
      <c r="O9" s="129">
        <f t="shared" si="41"/>
        <v>1432025.6</v>
      </c>
      <c r="P9" s="61">
        <f t="shared" si="16"/>
        <v>39899.399999999907</v>
      </c>
      <c r="Q9" s="297">
        <f>'44 22'!Q9+'44 23'!Q9+'44 24'!Q9+'44 25'!Q9+'44 26'!Q9+'44 27'!Q9+'44 28'!Q9+'44 29'!Q9</f>
        <v>140000</v>
      </c>
      <c r="R9" s="46">
        <f>'44 22'!R9+'44 23'!R9+'44 24'!R9+'44 25'!R9+'44 26'!R9+'44 27'!R9+'44 28'!R9+'44 29'!R9</f>
        <v>21906</v>
      </c>
      <c r="S9" s="47">
        <f t="shared" si="17"/>
        <v>118094</v>
      </c>
      <c r="T9" s="46">
        <f>'44 22'!T9+'44 23'!T9+'44 24'!T9+'44 25'!T9+'44 26'!T9+'44 27'!T9+'44 28'!T9+'44 29'!T9</f>
        <v>140000</v>
      </c>
      <c r="U9" s="46">
        <f>'44 22'!U9+'44 23'!U9+'44 24'!U9+'44 25'!U9+'44 26'!U9+'44 27'!U9+'44 28'!U9+'44 29'!U9</f>
        <v>0</v>
      </c>
      <c r="V9" s="47">
        <f t="shared" si="18"/>
        <v>140000</v>
      </c>
      <c r="W9" s="46">
        <f>'44 22'!W9+'44 23'!W9+'44 24'!W9+'44 25'!W9+'44 26'!W9+'44 27'!W9+'44 28'!W9+'44 29'!W9</f>
        <v>140000</v>
      </c>
      <c r="X9" s="46">
        <f>'44 22'!X9+'44 23'!X9+'44 24'!X9+'44 25'!X9+'44 26'!X9+'44 27'!X9+'44 28'!X9+'44 29'!X9</f>
        <v>0</v>
      </c>
      <c r="Y9" s="48">
        <f t="shared" si="19"/>
        <v>140000</v>
      </c>
      <c r="Z9" s="190">
        <f t="shared" si="42"/>
        <v>420000</v>
      </c>
      <c r="AA9" s="200">
        <f t="shared" si="43"/>
        <v>21906</v>
      </c>
      <c r="AB9" s="61">
        <f t="shared" si="20"/>
        <v>398094</v>
      </c>
      <c r="AC9" s="204">
        <f t="shared" si="44"/>
        <v>1891925</v>
      </c>
      <c r="AD9" s="133">
        <f t="shared" si="45"/>
        <v>1453931.6</v>
      </c>
      <c r="AE9" s="225">
        <f t="shared" si="21"/>
        <v>437993.39999999991</v>
      </c>
      <c r="AF9" s="293">
        <f>'44 22'!AF9+'44 23'!AF9+'44 24'!AF9+'44 25'!AF9+'44 26'!AF9+'44 27'!AF9+'44 28'!AF9+'44 29'!AF9</f>
        <v>140000</v>
      </c>
      <c r="AG9" s="46">
        <f>'44 22'!AG9+'44 23'!AG9+'44 24'!AG9+'44 25'!AG9+'44 26'!AG9+'44 27'!AG9+'44 28'!AG9+'44 29'!AG9</f>
        <v>0</v>
      </c>
      <c r="AH9" s="50">
        <f t="shared" si="22"/>
        <v>140000</v>
      </c>
      <c r="AI9" s="46">
        <f>'44 22'!AI9+'44 23'!AI9+'44 24'!AI9+'44 25'!AI9+'44 26'!AI9+'44 27'!AI9+'44 28'!AI9+'44 29'!AI9</f>
        <v>140000</v>
      </c>
      <c r="AJ9" s="46">
        <f>'44 22'!AJ9+'44 23'!AJ9+'44 24'!AJ9+'44 25'!AJ9+'44 26'!AJ9+'44 27'!AJ9+'44 28'!AJ9+'44 29'!AJ9</f>
        <v>0</v>
      </c>
      <c r="AK9" s="50">
        <f t="shared" si="23"/>
        <v>140000</v>
      </c>
      <c r="AL9" s="46">
        <f>'44 22'!AL9+'44 23'!AL9+'44 24'!AL9+'44 25'!AL9+'44 26'!AL9+'44 27'!AL9+'44 28'!AL9+'44 29'!AL9</f>
        <v>140000</v>
      </c>
      <c r="AM9" s="46">
        <f>'44 22'!AM9+'44 23'!AM9+'44 24'!AM9+'44 25'!AM9+'44 26'!AM9+'44 27'!AM9+'44 28'!AM9+'44 29'!AM9</f>
        <v>0</v>
      </c>
      <c r="AN9" s="48">
        <f t="shared" si="24"/>
        <v>140000</v>
      </c>
      <c r="AO9" s="190">
        <f t="shared" si="25"/>
        <v>420000</v>
      </c>
      <c r="AP9" s="129">
        <f t="shared" si="26"/>
        <v>0</v>
      </c>
      <c r="AQ9" s="222">
        <f t="shared" si="27"/>
        <v>420000</v>
      </c>
      <c r="AR9" s="293">
        <f>'44 22'!AR9+'44 23'!AR9+'44 24'!AR9+'44 25'!AR9+'44 26'!AR9+'44 27'!AR9+'44 28'!AR9+'44 29'!AR9</f>
        <v>140000</v>
      </c>
      <c r="AS9" s="46">
        <f>'44 22'!AS9+'44 23'!AS9+'44 24'!AS9+'44 25'!AS9+'44 26'!AS9+'44 27'!AS9+'44 28'!AS9+'44 29'!AS9</f>
        <v>0</v>
      </c>
      <c r="AT9" s="47">
        <f t="shared" si="28"/>
        <v>140000</v>
      </c>
      <c r="AU9" s="46">
        <f>'44 22'!AU9+'44 23'!AU9+'44 24'!AU9+'44 25'!AU9+'44 26'!AU9+'44 27'!AU9+'44 28'!AU9+'44 29'!AU9</f>
        <v>140000</v>
      </c>
      <c r="AV9" s="46">
        <f>'44 22'!AV9+'44 23'!AV9+'44 24'!AV9+'44 25'!AV9+'44 26'!AV9+'44 27'!AV9+'44 28'!AV9+'44 29'!AV9</f>
        <v>0</v>
      </c>
      <c r="AW9" s="47">
        <f t="shared" si="29"/>
        <v>140000</v>
      </c>
      <c r="AX9" s="46">
        <f>'44 22'!AX9+'44 23'!AX9+'44 24'!AX9+'44 25'!AX9+'44 26'!AX9+'44 27'!AX9+'44 28'!AX9+'44 29'!AX9</f>
        <v>140000</v>
      </c>
      <c r="AY9" s="46">
        <f>'44 22'!AY9+'44 23'!AY9+'44 24'!AY9+'44 25'!AY9+'44 26'!AY9+'44 27'!AY9+'44 28'!AY9+'44 29'!AY9</f>
        <v>0</v>
      </c>
      <c r="AZ9" s="50">
        <f t="shared" si="30"/>
        <v>140000</v>
      </c>
      <c r="BA9" s="190">
        <f t="shared" si="31"/>
        <v>420000</v>
      </c>
      <c r="BB9" s="200">
        <f t="shared" si="32"/>
        <v>0</v>
      </c>
      <c r="BC9" s="222">
        <f t="shared" si="33"/>
        <v>420000</v>
      </c>
      <c r="BD9" s="204">
        <f t="shared" si="34"/>
        <v>840000</v>
      </c>
      <c r="BE9" s="217">
        <f t="shared" si="35"/>
        <v>0</v>
      </c>
      <c r="BF9" s="225">
        <f t="shared" si="36"/>
        <v>840000</v>
      </c>
      <c r="BG9" s="204">
        <f t="shared" si="37"/>
        <v>2731925</v>
      </c>
      <c r="BH9" s="133">
        <f t="shared" si="38"/>
        <v>1453931.6</v>
      </c>
      <c r="BI9" s="225">
        <f t="shared" si="39"/>
        <v>1277993.3999999999</v>
      </c>
      <c r="BJ9" s="290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'44 22'!E10+'44 23'!E10+'44 24'!E10+'44 25'!E10+'44 26'!E10+'44 27'!E10+'44 28'!E10+'44 29'!E10</f>
        <v>317380</v>
      </c>
      <c r="F10" s="46">
        <f>'44 22'!F10+'44 23'!F10+'44 24'!F10+'44 25'!F10+'44 26'!F10+'44 27'!F10+'44 28'!F10+'44 29'!F10</f>
        <v>211928.71999999997</v>
      </c>
      <c r="G10" s="47">
        <f t="shared" si="13"/>
        <v>105451.28000000003</v>
      </c>
      <c r="H10" s="46">
        <f>'44 22'!H10+'44 23'!H10+'44 24'!H10+'44 25'!H10+'44 26'!H10+'44 27'!H10+'44 28'!H10+'44 29'!H10</f>
        <v>1882220</v>
      </c>
      <c r="I10" s="46">
        <f>'44 22'!I10+'44 23'!I10+'44 24'!I10+'44 25'!I10+'44 26'!I10+'44 27'!I10+'44 28'!I10+'44 29'!I10</f>
        <v>260710.55</v>
      </c>
      <c r="J10" s="47">
        <f t="shared" si="14"/>
        <v>1621509.45</v>
      </c>
      <c r="K10" s="46">
        <f>'44 22'!K10+'44 23'!K10+'44 24'!K10+'44 25'!K10+'44 26'!K10+'44 27'!K10+'44 28'!K10+'44 29'!K10</f>
        <v>730360</v>
      </c>
      <c r="L10" s="46">
        <f>'44 22'!L10+'44 23'!L10+'44 24'!L10+'44 25'!L10+'44 26'!L10+'44 27'!L10+'44 28'!L10+'44 29'!L10</f>
        <v>337073.4</v>
      </c>
      <c r="M10" s="48">
        <f t="shared" si="15"/>
        <v>393286.6</v>
      </c>
      <c r="N10" s="190">
        <f t="shared" si="40"/>
        <v>2929960</v>
      </c>
      <c r="O10" s="129">
        <f t="shared" si="41"/>
        <v>809712.66999999993</v>
      </c>
      <c r="P10" s="61">
        <f t="shared" si="16"/>
        <v>2120247.33</v>
      </c>
      <c r="Q10" s="297">
        <f>'44 22'!Q10+'44 23'!Q10+'44 24'!Q10+'44 25'!Q10+'44 26'!Q10+'44 27'!Q10+'44 28'!Q10+'44 29'!Q10</f>
        <v>341540</v>
      </c>
      <c r="R10" s="46">
        <f>'44 22'!R10+'44 23'!R10+'44 24'!R10+'44 25'!R10+'44 26'!R10+'44 27'!R10+'44 28'!R10+'44 29'!R10</f>
        <v>394196.27</v>
      </c>
      <c r="S10" s="47">
        <f t="shared" si="17"/>
        <v>-52656.270000000019</v>
      </c>
      <c r="T10" s="46">
        <f>'44 22'!T10+'44 23'!T10+'44 24'!T10+'44 25'!T10+'44 26'!T10+'44 27'!T10+'44 28'!T10+'44 29'!T10</f>
        <v>294220</v>
      </c>
      <c r="U10" s="46">
        <f>'44 22'!U10+'44 23'!U10+'44 24'!U10+'44 25'!U10+'44 26'!U10+'44 27'!U10+'44 28'!U10+'44 29'!U10</f>
        <v>0</v>
      </c>
      <c r="V10" s="47">
        <f t="shared" si="18"/>
        <v>294220</v>
      </c>
      <c r="W10" s="46">
        <f>'44 22'!W10+'44 23'!W10+'44 24'!W10+'44 25'!W10+'44 26'!W10+'44 27'!W10+'44 28'!W10+'44 29'!W10</f>
        <v>301580</v>
      </c>
      <c r="X10" s="46">
        <f>'44 22'!X10+'44 23'!X10+'44 24'!X10+'44 25'!X10+'44 26'!X10+'44 27'!X10+'44 28'!X10+'44 29'!X10</f>
        <v>0</v>
      </c>
      <c r="Y10" s="48">
        <f t="shared" si="19"/>
        <v>301580</v>
      </c>
      <c r="Z10" s="190">
        <f t="shared" si="42"/>
        <v>937340</v>
      </c>
      <c r="AA10" s="200">
        <f t="shared" si="43"/>
        <v>394196.27</v>
      </c>
      <c r="AB10" s="61">
        <f t="shared" si="20"/>
        <v>543143.73</v>
      </c>
      <c r="AC10" s="204">
        <f t="shared" si="44"/>
        <v>3867300</v>
      </c>
      <c r="AD10" s="133">
        <f t="shared" si="45"/>
        <v>1203908.94</v>
      </c>
      <c r="AE10" s="225">
        <f t="shared" si="21"/>
        <v>2663391.06</v>
      </c>
      <c r="AF10" s="293">
        <f>'44 22'!AF10+'44 23'!AF10+'44 24'!AF10+'44 25'!AF10+'44 26'!AF10+'44 27'!AF10+'44 28'!AF10+'44 29'!AF10</f>
        <v>305260</v>
      </c>
      <c r="AG10" s="46">
        <f>'44 22'!AG10+'44 23'!AG10+'44 24'!AG10+'44 25'!AG10+'44 26'!AG10+'44 27'!AG10+'44 28'!AG10+'44 29'!AG10</f>
        <v>0</v>
      </c>
      <c r="AH10" s="50">
        <f t="shared" si="22"/>
        <v>305260</v>
      </c>
      <c r="AI10" s="46">
        <f>'44 22'!AI10+'44 23'!AI10+'44 24'!AI10+'44 25'!AI10+'44 26'!AI10+'44 27'!AI10+'44 28'!AI10+'44 29'!AI10</f>
        <v>299420</v>
      </c>
      <c r="AJ10" s="46">
        <f>'44 22'!AJ10+'44 23'!AJ10+'44 24'!AJ10+'44 25'!AJ10+'44 26'!AJ10+'44 27'!AJ10+'44 28'!AJ10+'44 29'!AJ10</f>
        <v>0</v>
      </c>
      <c r="AK10" s="50">
        <f t="shared" si="23"/>
        <v>299420</v>
      </c>
      <c r="AL10" s="46">
        <f>'44 22'!AL10+'44 23'!AL10+'44 24'!AL10+'44 25'!AL10+'44 26'!AL10+'44 27'!AL10+'44 28'!AL10+'44 29'!AL10</f>
        <v>282460</v>
      </c>
      <c r="AM10" s="46">
        <f>'44 22'!AM10+'44 23'!AM10+'44 24'!AM10+'44 25'!AM10+'44 26'!AM10+'44 27'!AM10+'44 28'!AM10+'44 29'!AM10</f>
        <v>0</v>
      </c>
      <c r="AN10" s="48">
        <f t="shared" si="24"/>
        <v>282460</v>
      </c>
      <c r="AO10" s="190">
        <f t="shared" si="25"/>
        <v>887140</v>
      </c>
      <c r="AP10" s="129">
        <f t="shared" si="26"/>
        <v>0</v>
      </c>
      <c r="AQ10" s="222">
        <f t="shared" si="27"/>
        <v>887140</v>
      </c>
      <c r="AR10" s="293">
        <f>'44 22'!AR10+'44 23'!AR10+'44 24'!AR10+'44 25'!AR10+'44 26'!AR10+'44 27'!AR10+'44 28'!AR10+'44 29'!AR10</f>
        <v>330020</v>
      </c>
      <c r="AS10" s="46">
        <f>'44 22'!AS10+'44 23'!AS10+'44 24'!AS10+'44 25'!AS10+'44 26'!AS10+'44 27'!AS10+'44 28'!AS10+'44 29'!AS10</f>
        <v>0</v>
      </c>
      <c r="AT10" s="47">
        <f t="shared" si="28"/>
        <v>330020</v>
      </c>
      <c r="AU10" s="46">
        <f>'44 22'!AU10+'44 23'!AU10+'44 24'!AU10+'44 25'!AU10+'44 26'!AU10+'44 27'!AU10+'44 28'!AU10+'44 29'!AU10</f>
        <v>284260</v>
      </c>
      <c r="AV10" s="46">
        <f>'44 22'!AV10+'44 23'!AV10+'44 24'!AV10+'44 25'!AV10+'44 26'!AV10+'44 27'!AV10+'44 28'!AV10+'44 29'!AV10</f>
        <v>0</v>
      </c>
      <c r="AW10" s="47">
        <f t="shared" si="29"/>
        <v>284260</v>
      </c>
      <c r="AX10" s="46">
        <f>'44 22'!AX10+'44 23'!AX10+'44 24'!AX10+'44 25'!AX10+'44 26'!AX10+'44 27'!AX10+'44 28'!AX10+'44 29'!AX10</f>
        <v>2446685</v>
      </c>
      <c r="AY10" s="46">
        <f>'44 22'!AY10+'44 23'!AY10+'44 24'!AY10+'44 25'!AY10+'44 26'!AY10+'44 27'!AY10+'44 28'!AY10+'44 29'!AY10</f>
        <v>0</v>
      </c>
      <c r="AZ10" s="50">
        <f t="shared" si="30"/>
        <v>2446685</v>
      </c>
      <c r="BA10" s="190">
        <f t="shared" si="31"/>
        <v>3060965</v>
      </c>
      <c r="BB10" s="200">
        <f t="shared" si="32"/>
        <v>0</v>
      </c>
      <c r="BC10" s="222">
        <f t="shared" si="33"/>
        <v>3060965</v>
      </c>
      <c r="BD10" s="204">
        <f t="shared" si="34"/>
        <v>3948105</v>
      </c>
      <c r="BE10" s="217">
        <f t="shared" si="35"/>
        <v>0</v>
      </c>
      <c r="BF10" s="225">
        <f t="shared" si="36"/>
        <v>3948105</v>
      </c>
      <c r="BG10" s="204">
        <f t="shared" si="37"/>
        <v>7815405</v>
      </c>
      <c r="BH10" s="133">
        <f t="shared" si="38"/>
        <v>1203908.94</v>
      </c>
      <c r="BI10" s="225">
        <f t="shared" si="39"/>
        <v>6611496.0600000005</v>
      </c>
      <c r="BJ10" s="290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'44 22'!E11+'44 23'!E11+'44 24'!E11+'44 25'!E11+'44 26'!E11+'44 27'!E11+'44 28'!E11+'44 29'!E11</f>
        <v>0</v>
      </c>
      <c r="F11" s="46">
        <f>'44 22'!F11+'44 23'!F11+'44 24'!F11+'44 25'!F11+'44 26'!F11+'44 27'!F11+'44 28'!F11+'44 29'!F11</f>
        <v>144608</v>
      </c>
      <c r="G11" s="47">
        <f t="shared" si="13"/>
        <v>-144608</v>
      </c>
      <c r="H11" s="46">
        <f>'44 22'!H11+'44 23'!H11+'44 24'!H11+'44 25'!H11+'44 26'!H11+'44 27'!H11+'44 28'!H11+'44 29'!H11</f>
        <v>1362000</v>
      </c>
      <c r="I11" s="46">
        <f>'44 22'!I11+'44 23'!I11+'44 24'!I11+'44 25'!I11+'44 26'!I11+'44 27'!I11+'44 28'!I11+'44 29'!I11</f>
        <v>293260.16000000003</v>
      </c>
      <c r="J11" s="47">
        <f t="shared" si="14"/>
        <v>1068739.8399999999</v>
      </c>
      <c r="K11" s="46">
        <f>'44 22'!K11+'44 23'!K11+'44 24'!K11+'44 25'!K11+'44 26'!K11+'44 27'!K11+'44 28'!K11+'44 29'!K11</f>
        <v>958000.00000000012</v>
      </c>
      <c r="L11" s="46">
        <f>'44 22'!L11+'44 23'!L11+'44 24'!L11+'44 25'!L11+'44 26'!L11+'44 27'!L11+'44 28'!L11+'44 29'!L11</f>
        <v>0</v>
      </c>
      <c r="M11" s="48">
        <f t="shared" si="15"/>
        <v>958000.00000000012</v>
      </c>
      <c r="N11" s="190">
        <f t="shared" si="40"/>
        <v>2320000</v>
      </c>
      <c r="O11" s="129">
        <f t="shared" si="41"/>
        <v>437868.16000000003</v>
      </c>
      <c r="P11" s="61">
        <f t="shared" si="16"/>
        <v>1882131.8399999999</v>
      </c>
      <c r="Q11" s="297">
        <f>'44 22'!Q11+'44 23'!Q11+'44 24'!Q11+'44 25'!Q11+'44 26'!Q11+'44 27'!Q11+'44 28'!Q11+'44 29'!Q11</f>
        <v>758000</v>
      </c>
      <c r="R11" s="46">
        <f>'44 22'!R11+'44 23'!R11+'44 24'!R11+'44 25'!R11+'44 26'!R11+'44 27'!R11+'44 28'!R11+'44 29'!R11</f>
        <v>0</v>
      </c>
      <c r="S11" s="47">
        <f t="shared" si="17"/>
        <v>758000</v>
      </c>
      <c r="T11" s="46">
        <f>'44 22'!T11+'44 23'!T11+'44 24'!T11+'44 25'!T11+'44 26'!T11+'44 27'!T11+'44 28'!T11+'44 29'!T11</f>
        <v>0</v>
      </c>
      <c r="U11" s="46">
        <f>'44 22'!U11+'44 23'!U11+'44 24'!U11+'44 25'!U11+'44 26'!U11+'44 27'!U11+'44 28'!U11+'44 29'!U11</f>
        <v>0</v>
      </c>
      <c r="V11" s="47">
        <f t="shared" si="18"/>
        <v>0</v>
      </c>
      <c r="W11" s="46">
        <f>'44 22'!W11+'44 23'!W11+'44 24'!W11+'44 25'!W11+'44 26'!W11+'44 27'!W11+'44 28'!W11+'44 29'!W11</f>
        <v>0</v>
      </c>
      <c r="X11" s="46">
        <f>'44 22'!X11+'44 23'!X11+'44 24'!X11+'44 25'!X11+'44 26'!X11+'44 27'!X11+'44 28'!X11+'44 29'!X11</f>
        <v>0</v>
      </c>
      <c r="Y11" s="48">
        <f t="shared" si="19"/>
        <v>0</v>
      </c>
      <c r="Z11" s="190">
        <f t="shared" si="42"/>
        <v>758000</v>
      </c>
      <c r="AA11" s="200">
        <f t="shared" si="43"/>
        <v>0</v>
      </c>
      <c r="AB11" s="61">
        <f t="shared" si="20"/>
        <v>758000</v>
      </c>
      <c r="AC11" s="204">
        <f t="shared" si="44"/>
        <v>3078000</v>
      </c>
      <c r="AD11" s="133">
        <f t="shared" si="45"/>
        <v>437868.16000000003</v>
      </c>
      <c r="AE11" s="225">
        <f t="shared" si="21"/>
        <v>2640131.84</v>
      </c>
      <c r="AF11" s="293">
        <f>'44 22'!AF11+'44 23'!AF11+'44 24'!AF11+'44 25'!AF11+'44 26'!AF11+'44 27'!AF11+'44 28'!AF11+'44 29'!AF11</f>
        <v>888000</v>
      </c>
      <c r="AG11" s="46">
        <f>'44 22'!AG11+'44 23'!AG11+'44 24'!AG11+'44 25'!AG11+'44 26'!AG11+'44 27'!AG11+'44 28'!AG11+'44 29'!AG11</f>
        <v>0</v>
      </c>
      <c r="AH11" s="50">
        <f t="shared" si="22"/>
        <v>888000</v>
      </c>
      <c r="AI11" s="46">
        <f>'44 22'!AI11+'44 23'!AI11+'44 24'!AI11+'44 25'!AI11+'44 26'!AI11+'44 27'!AI11+'44 28'!AI11+'44 29'!AI11</f>
        <v>0</v>
      </c>
      <c r="AJ11" s="46">
        <f>'44 22'!AJ11+'44 23'!AJ11+'44 24'!AJ11+'44 25'!AJ11+'44 26'!AJ11+'44 27'!AJ11+'44 28'!AJ11+'44 29'!AJ11</f>
        <v>0</v>
      </c>
      <c r="AK11" s="50">
        <f t="shared" si="23"/>
        <v>0</v>
      </c>
      <c r="AL11" s="46">
        <f>'44 22'!AL11+'44 23'!AL11+'44 24'!AL11+'44 25'!AL11+'44 26'!AL11+'44 27'!AL11+'44 28'!AL11+'44 29'!AL11</f>
        <v>1136000</v>
      </c>
      <c r="AM11" s="46">
        <f>'44 22'!AM11+'44 23'!AM11+'44 24'!AM11+'44 25'!AM11+'44 26'!AM11+'44 27'!AM11+'44 28'!AM11+'44 29'!AM11</f>
        <v>0</v>
      </c>
      <c r="AN11" s="48">
        <f t="shared" si="24"/>
        <v>1136000</v>
      </c>
      <c r="AO11" s="190">
        <f t="shared" si="25"/>
        <v>2024000</v>
      </c>
      <c r="AP11" s="129">
        <f t="shared" si="26"/>
        <v>0</v>
      </c>
      <c r="AQ11" s="222">
        <f t="shared" si="27"/>
        <v>2024000</v>
      </c>
      <c r="AR11" s="293">
        <f>'44 22'!AR11+'44 23'!AR11+'44 24'!AR11+'44 25'!AR11+'44 26'!AR11+'44 27'!AR11+'44 28'!AR11+'44 29'!AR11</f>
        <v>100000</v>
      </c>
      <c r="AS11" s="46">
        <f>'44 22'!AS11+'44 23'!AS11+'44 24'!AS11+'44 25'!AS11+'44 26'!AS11+'44 27'!AS11+'44 28'!AS11+'44 29'!AS11</f>
        <v>0</v>
      </c>
      <c r="AT11" s="47">
        <f t="shared" si="28"/>
        <v>100000</v>
      </c>
      <c r="AU11" s="46">
        <f>'44 22'!AU11+'44 23'!AU11+'44 24'!AU11+'44 25'!AU11+'44 26'!AU11+'44 27'!AU11+'44 28'!AU11+'44 29'!AU11</f>
        <v>952000</v>
      </c>
      <c r="AV11" s="46">
        <f>'44 22'!AV11+'44 23'!AV11+'44 24'!AV11+'44 25'!AV11+'44 26'!AV11+'44 27'!AV11+'44 28'!AV11+'44 29'!AV11</f>
        <v>0</v>
      </c>
      <c r="AW11" s="47">
        <f t="shared" si="29"/>
        <v>952000</v>
      </c>
      <c r="AX11" s="46">
        <f>'44 22'!AX11+'44 23'!AX11+'44 24'!AX11+'44 25'!AX11+'44 26'!AX11+'44 27'!AX11+'44 28'!AX11+'44 29'!AX11</f>
        <v>738000</v>
      </c>
      <c r="AY11" s="46">
        <f>'44 22'!AY11+'44 23'!AY11+'44 24'!AY11+'44 25'!AY11+'44 26'!AY11+'44 27'!AY11+'44 28'!AY11+'44 29'!AY11</f>
        <v>0</v>
      </c>
      <c r="AZ11" s="50">
        <f t="shared" si="30"/>
        <v>738000</v>
      </c>
      <c r="BA11" s="190">
        <f t="shared" si="31"/>
        <v>1790000</v>
      </c>
      <c r="BB11" s="200">
        <f t="shared" si="32"/>
        <v>0</v>
      </c>
      <c r="BC11" s="222">
        <f t="shared" si="33"/>
        <v>1790000</v>
      </c>
      <c r="BD11" s="204">
        <f t="shared" si="34"/>
        <v>3814000</v>
      </c>
      <c r="BE11" s="217">
        <f t="shared" si="35"/>
        <v>0</v>
      </c>
      <c r="BF11" s="225">
        <f t="shared" si="36"/>
        <v>3814000</v>
      </c>
      <c r="BG11" s="204">
        <f t="shared" si="37"/>
        <v>6892000</v>
      </c>
      <c r="BH11" s="133">
        <f t="shared" si="38"/>
        <v>437868.16000000003</v>
      </c>
      <c r="BI11" s="225">
        <f t="shared" si="39"/>
        <v>6454131.8399999999</v>
      </c>
      <c r="BJ11" s="290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'44 22'!E12+'44 23'!E12+'44 24'!E12+'44 25'!E12+'44 26'!E12+'44 27'!E12+'44 28'!E12+'44 29'!E12</f>
        <v>295865</v>
      </c>
      <c r="F12" s="46">
        <f>'44 22'!F12+'44 23'!F12+'44 24'!F12+'44 25'!F12+'44 26'!F12+'44 27'!F12+'44 28'!F12+'44 29'!F12</f>
        <v>295865</v>
      </c>
      <c r="G12" s="47">
        <f t="shared" si="13"/>
        <v>0</v>
      </c>
      <c r="H12" s="46">
        <f>'44 22'!H12+'44 23'!H12+'44 24'!H12+'44 25'!H12+'44 26'!H12+'44 27'!H12+'44 28'!H12+'44 29'!H12</f>
        <v>276774.41000000003</v>
      </c>
      <c r="I12" s="46">
        <f>'44 22'!I12+'44 23'!I12+'44 24'!I12+'44 25'!I12+'44 26'!I12+'44 27'!I12+'44 28'!I12+'44 29'!I12</f>
        <v>276774.40999999997</v>
      </c>
      <c r="J12" s="47">
        <f t="shared" si="14"/>
        <v>0</v>
      </c>
      <c r="K12" s="46">
        <f>'44 22'!K12+'44 23'!K12+'44 24'!K12+'44 25'!K12+'44 26'!K12+'44 27'!K12+'44 28'!K12+'44 29'!K12</f>
        <v>295865</v>
      </c>
      <c r="L12" s="46">
        <f>'44 22'!L12+'44 23'!L12+'44 24'!L12+'44 25'!L12+'44 26'!L12+'44 27'!L12+'44 28'!L12+'44 29'!L12</f>
        <v>224554.15000000002</v>
      </c>
      <c r="M12" s="48">
        <f t="shared" si="15"/>
        <v>71310.849999999977</v>
      </c>
      <c r="N12" s="190">
        <f t="shared" si="40"/>
        <v>868504.41</v>
      </c>
      <c r="O12" s="129">
        <f t="shared" si="41"/>
        <v>797193.55999999994</v>
      </c>
      <c r="P12" s="61">
        <f t="shared" si="16"/>
        <v>71310.850000000093</v>
      </c>
      <c r="Q12" s="297">
        <f>'44 22'!Q12+'44 23'!Q12+'44 24'!Q12+'44 25'!Q12+'44 26'!Q12+'44 27'!Q12+'44 28'!Q12+'44 29'!Q12</f>
        <v>289501</v>
      </c>
      <c r="R12" s="46">
        <f>'44 22'!R12+'44 23'!R12+'44 24'!R12+'44 25'!R12+'44 26'!R12+'44 27'!R12+'44 28'!R12+'44 29'!R12</f>
        <v>289501</v>
      </c>
      <c r="S12" s="47">
        <f t="shared" si="17"/>
        <v>0</v>
      </c>
      <c r="T12" s="46">
        <f>'44 22'!T12+'44 23'!T12+'44 24'!T12+'44 25'!T12+'44 26'!T12+'44 27'!T12+'44 28'!T12+'44 29'!T12</f>
        <v>299151.16000000003</v>
      </c>
      <c r="U12" s="46">
        <f>'44 22'!U12+'44 23'!U12+'44 24'!U12+'44 25'!U12+'44 26'!U12+'44 27'!U12+'44 28'!U12+'44 29'!U12</f>
        <v>0</v>
      </c>
      <c r="V12" s="47">
        <f t="shared" si="18"/>
        <v>299151.16000000003</v>
      </c>
      <c r="W12" s="46">
        <f>'44 22'!W12+'44 23'!W12+'44 24'!W12+'44 25'!W12+'44 26'!W12+'44 27'!W12+'44 28'!W12+'44 29'!W12</f>
        <v>289501</v>
      </c>
      <c r="X12" s="46">
        <f>'44 22'!X12+'44 23'!X12+'44 24'!X12+'44 25'!X12+'44 26'!X12+'44 27'!X12+'44 28'!X12+'44 29'!X12</f>
        <v>0</v>
      </c>
      <c r="Y12" s="48">
        <f t="shared" si="19"/>
        <v>289501</v>
      </c>
      <c r="Z12" s="190">
        <f t="shared" si="42"/>
        <v>878153.16</v>
      </c>
      <c r="AA12" s="200">
        <f t="shared" si="43"/>
        <v>289501</v>
      </c>
      <c r="AB12" s="61">
        <f t="shared" si="20"/>
        <v>588652.16</v>
      </c>
      <c r="AC12" s="204">
        <f t="shared" si="44"/>
        <v>1746657.5700000003</v>
      </c>
      <c r="AD12" s="133">
        <f t="shared" si="45"/>
        <v>1086694.56</v>
      </c>
      <c r="AE12" s="225">
        <f t="shared" si="21"/>
        <v>659963.01000000024</v>
      </c>
      <c r="AF12" s="293">
        <f>'44 22'!AF12+'44 23'!AF12+'44 24'!AF12+'44 25'!AF12+'44 26'!AF12+'44 27'!AF12+'44 28'!AF12+'44 29'!AF12</f>
        <v>299150</v>
      </c>
      <c r="AG12" s="46">
        <f>'44 22'!AG12+'44 23'!AG12+'44 24'!AG12+'44 25'!AG12+'44 26'!AG12+'44 27'!AG12+'44 28'!AG12+'44 29'!AG12</f>
        <v>0</v>
      </c>
      <c r="AH12" s="50">
        <f t="shared" si="22"/>
        <v>299150</v>
      </c>
      <c r="AI12" s="46">
        <f>'44 22'!AI12+'44 23'!AI12+'44 24'!AI12+'44 25'!AI12+'44 26'!AI12+'44 27'!AI12+'44 28'!AI12+'44 29'!AI12</f>
        <v>299150</v>
      </c>
      <c r="AJ12" s="46">
        <f>'44 22'!AJ12+'44 23'!AJ12+'44 24'!AJ12+'44 25'!AJ12+'44 26'!AJ12+'44 27'!AJ12+'44 28'!AJ12+'44 29'!AJ12</f>
        <v>0</v>
      </c>
      <c r="AK12" s="50">
        <f t="shared" si="23"/>
        <v>299150</v>
      </c>
      <c r="AL12" s="46">
        <f>'44 22'!AL12+'44 23'!AL12+'44 24'!AL12+'44 25'!AL12+'44 26'!AL12+'44 27'!AL12+'44 28'!AL12+'44 29'!AL12</f>
        <v>289503.78000000009</v>
      </c>
      <c r="AM12" s="46">
        <f>'44 22'!AM12+'44 23'!AM12+'44 24'!AM12+'44 25'!AM12+'44 26'!AM12+'44 27'!AM12+'44 28'!AM12+'44 29'!AM12</f>
        <v>0</v>
      </c>
      <c r="AN12" s="48">
        <f t="shared" si="24"/>
        <v>289503.78000000009</v>
      </c>
      <c r="AO12" s="190">
        <f t="shared" si="25"/>
        <v>887803.78</v>
      </c>
      <c r="AP12" s="129">
        <f t="shared" si="26"/>
        <v>0</v>
      </c>
      <c r="AQ12" s="222">
        <f t="shared" si="27"/>
        <v>887803.78</v>
      </c>
      <c r="AR12" s="293">
        <f>'44 22'!AR12+'44 23'!AR12+'44 24'!AR12+'44 25'!AR12+'44 26'!AR12+'44 27'!AR12+'44 28'!AR12+'44 29'!AR12</f>
        <v>299150</v>
      </c>
      <c r="AS12" s="46">
        <f>'44 22'!AS12+'44 23'!AS12+'44 24'!AS12+'44 25'!AS12+'44 26'!AS12+'44 27'!AS12+'44 28'!AS12+'44 29'!AS12</f>
        <v>0</v>
      </c>
      <c r="AT12" s="47">
        <f t="shared" si="28"/>
        <v>299150</v>
      </c>
      <c r="AU12" s="46">
        <f>'44 22'!AU12+'44 23'!AU12+'44 24'!AU12+'44 25'!AU12+'44 26'!AU12+'44 27'!AU12+'44 28'!AU12+'44 29'!AU12</f>
        <v>289501.89999999997</v>
      </c>
      <c r="AV12" s="46">
        <f>'44 22'!AV12+'44 23'!AV12+'44 24'!AV12+'44 25'!AV12+'44 26'!AV12+'44 27'!AV12+'44 28'!AV12+'44 29'!AV12</f>
        <v>0</v>
      </c>
      <c r="AW12" s="47">
        <f t="shared" si="29"/>
        <v>289501.89999999997</v>
      </c>
      <c r="AX12" s="46">
        <f>'44 22'!AX12+'44 23'!AX12+'44 24'!AX12+'44 25'!AX12+'44 26'!AX12+'44 27'!AX12+'44 28'!AX12+'44 29'!AX12</f>
        <v>299150</v>
      </c>
      <c r="AY12" s="46">
        <f>'44 22'!AY12+'44 23'!AY12+'44 24'!AY12+'44 25'!AY12+'44 26'!AY12+'44 27'!AY12+'44 28'!AY12+'44 29'!AY12</f>
        <v>0</v>
      </c>
      <c r="AZ12" s="50">
        <f t="shared" si="30"/>
        <v>299150</v>
      </c>
      <c r="BA12" s="190">
        <f t="shared" si="31"/>
        <v>887801.89999999991</v>
      </c>
      <c r="BB12" s="200">
        <f t="shared" si="32"/>
        <v>0</v>
      </c>
      <c r="BC12" s="222">
        <f t="shared" si="33"/>
        <v>887801.89999999991</v>
      </c>
      <c r="BD12" s="204">
        <f t="shared" si="34"/>
        <v>1775605.68</v>
      </c>
      <c r="BE12" s="217">
        <f t="shared" si="35"/>
        <v>0</v>
      </c>
      <c r="BF12" s="225">
        <f t="shared" si="36"/>
        <v>1775605.68</v>
      </c>
      <c r="BG12" s="204">
        <f t="shared" si="37"/>
        <v>3522263.25</v>
      </c>
      <c r="BH12" s="133">
        <f t="shared" si="38"/>
        <v>1086694.56</v>
      </c>
      <c r="BI12" s="225">
        <f t="shared" si="39"/>
        <v>2435568.69</v>
      </c>
      <c r="BJ12" s="290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'44 22'!E13+'44 23'!E13+'44 24'!E13+'44 25'!E13+'44 26'!E13+'44 27'!E13+'44 28'!E13+'44 29'!E13</f>
        <v>0</v>
      </c>
      <c r="F13" s="46">
        <f>'44 22'!F13+'44 23'!F13+'44 24'!F13+'44 25'!F13+'44 26'!F13+'44 27'!F13+'44 28'!F13+'44 29'!F13</f>
        <v>0</v>
      </c>
      <c r="G13" s="47">
        <f t="shared" si="13"/>
        <v>0</v>
      </c>
      <c r="H13" s="46">
        <f>'44 22'!H13+'44 23'!H13+'44 24'!H13+'44 25'!H13+'44 26'!H13+'44 27'!H13+'44 28'!H13+'44 29'!H13</f>
        <v>0</v>
      </c>
      <c r="I13" s="46">
        <f>'44 22'!I13+'44 23'!I13+'44 24'!I13+'44 25'!I13+'44 26'!I13+'44 27'!I13+'44 28'!I13+'44 29'!I13</f>
        <v>0</v>
      </c>
      <c r="J13" s="47">
        <f t="shared" si="14"/>
        <v>0</v>
      </c>
      <c r="K13" s="46">
        <f>'44 22'!K13+'44 23'!K13+'44 24'!K13+'44 25'!K13+'44 26'!K13+'44 27'!K13+'44 28'!K13+'44 29'!K13</f>
        <v>0</v>
      </c>
      <c r="L13" s="46">
        <f>'44 22'!L13+'44 23'!L13+'44 24'!L13+'44 25'!L13+'44 26'!L13+'44 27'!L13+'44 28'!L13+'44 29'!L13</f>
        <v>0</v>
      </c>
      <c r="M13" s="48">
        <f t="shared" si="15"/>
        <v>0</v>
      </c>
      <c r="N13" s="190">
        <f t="shared" si="40"/>
        <v>0</v>
      </c>
      <c r="O13" s="129">
        <f t="shared" si="41"/>
        <v>0</v>
      </c>
      <c r="P13" s="61">
        <f t="shared" si="16"/>
        <v>0</v>
      </c>
      <c r="Q13" s="297">
        <f>'44 22'!Q13+'44 23'!Q13+'44 24'!Q13+'44 25'!Q13+'44 26'!Q13+'44 27'!Q13+'44 28'!Q13+'44 29'!Q13</f>
        <v>0</v>
      </c>
      <c r="R13" s="46">
        <f>'44 22'!R13+'44 23'!R13+'44 24'!R13+'44 25'!R13+'44 26'!R13+'44 27'!R13+'44 28'!R13+'44 29'!R13</f>
        <v>0</v>
      </c>
      <c r="S13" s="47">
        <f t="shared" si="17"/>
        <v>0</v>
      </c>
      <c r="T13" s="46">
        <f>'44 22'!T13+'44 23'!T13+'44 24'!T13+'44 25'!T13+'44 26'!T13+'44 27'!T13+'44 28'!T13+'44 29'!T13</f>
        <v>0</v>
      </c>
      <c r="U13" s="46">
        <f>'44 22'!U13+'44 23'!U13+'44 24'!U13+'44 25'!U13+'44 26'!U13+'44 27'!U13+'44 28'!U13+'44 29'!U13</f>
        <v>0</v>
      </c>
      <c r="V13" s="47">
        <f t="shared" si="18"/>
        <v>0</v>
      </c>
      <c r="W13" s="46">
        <f>'44 22'!W13+'44 23'!W13+'44 24'!W13+'44 25'!W13+'44 26'!W13+'44 27'!W13+'44 28'!W13+'44 29'!W13</f>
        <v>0</v>
      </c>
      <c r="X13" s="46">
        <f>'44 22'!X13+'44 23'!X13+'44 24'!X13+'44 25'!X13+'44 26'!X13+'44 27'!X13+'44 28'!X13+'44 29'!X13</f>
        <v>0</v>
      </c>
      <c r="Y13" s="48">
        <f t="shared" si="19"/>
        <v>0</v>
      </c>
      <c r="Z13" s="190">
        <f t="shared" si="42"/>
        <v>0</v>
      </c>
      <c r="AA13" s="200">
        <f t="shared" si="43"/>
        <v>0</v>
      </c>
      <c r="AB13" s="61">
        <f t="shared" si="20"/>
        <v>0</v>
      </c>
      <c r="AC13" s="204">
        <f t="shared" si="44"/>
        <v>0</v>
      </c>
      <c r="AD13" s="133">
        <f t="shared" si="45"/>
        <v>0</v>
      </c>
      <c r="AE13" s="225">
        <f t="shared" si="21"/>
        <v>0</v>
      </c>
      <c r="AF13" s="293">
        <f>'44 22'!AF13+'44 23'!AF13+'44 24'!AF13+'44 25'!AF13+'44 26'!AF13+'44 27'!AF13+'44 28'!AF13+'44 29'!AF13</f>
        <v>0</v>
      </c>
      <c r="AG13" s="46">
        <f>'44 22'!AG13+'44 23'!AG13+'44 24'!AG13+'44 25'!AG13+'44 26'!AG13+'44 27'!AG13+'44 28'!AG13+'44 29'!AG13</f>
        <v>0</v>
      </c>
      <c r="AH13" s="50">
        <f t="shared" si="22"/>
        <v>0</v>
      </c>
      <c r="AI13" s="46">
        <f>'44 22'!AI13+'44 23'!AI13+'44 24'!AI13+'44 25'!AI13+'44 26'!AI13+'44 27'!AI13+'44 28'!AI13+'44 29'!AI13</f>
        <v>0</v>
      </c>
      <c r="AJ13" s="46">
        <f>'44 22'!AJ13+'44 23'!AJ13+'44 24'!AJ13+'44 25'!AJ13+'44 26'!AJ13+'44 27'!AJ13+'44 28'!AJ13+'44 29'!AJ13</f>
        <v>0</v>
      </c>
      <c r="AK13" s="50">
        <f t="shared" si="23"/>
        <v>0</v>
      </c>
      <c r="AL13" s="46">
        <f>'44 22'!AL13+'44 23'!AL13+'44 24'!AL13+'44 25'!AL13+'44 26'!AL13+'44 27'!AL13+'44 28'!AL13+'44 29'!AL13</f>
        <v>0</v>
      </c>
      <c r="AM13" s="46">
        <f>'44 22'!AM13+'44 23'!AM13+'44 24'!AM13+'44 25'!AM13+'44 26'!AM13+'44 27'!AM13+'44 28'!AM13+'44 29'!AM13</f>
        <v>0</v>
      </c>
      <c r="AN13" s="48">
        <f t="shared" si="24"/>
        <v>0</v>
      </c>
      <c r="AO13" s="190">
        <f t="shared" si="25"/>
        <v>0</v>
      </c>
      <c r="AP13" s="129">
        <f t="shared" si="26"/>
        <v>0</v>
      </c>
      <c r="AQ13" s="222">
        <f t="shared" si="27"/>
        <v>0</v>
      </c>
      <c r="AR13" s="293">
        <f>'44 22'!AR13+'44 23'!AR13+'44 24'!AR13+'44 25'!AR13+'44 26'!AR13+'44 27'!AR13+'44 28'!AR13+'44 29'!AR13</f>
        <v>0</v>
      </c>
      <c r="AS13" s="46">
        <f>'44 22'!AS13+'44 23'!AS13+'44 24'!AS13+'44 25'!AS13+'44 26'!AS13+'44 27'!AS13+'44 28'!AS13+'44 29'!AS13</f>
        <v>0</v>
      </c>
      <c r="AT13" s="47">
        <f t="shared" si="28"/>
        <v>0</v>
      </c>
      <c r="AU13" s="46">
        <f>'44 22'!AU13+'44 23'!AU13+'44 24'!AU13+'44 25'!AU13+'44 26'!AU13+'44 27'!AU13+'44 28'!AU13+'44 29'!AU13</f>
        <v>0</v>
      </c>
      <c r="AV13" s="46">
        <f>'44 22'!AV13+'44 23'!AV13+'44 24'!AV13+'44 25'!AV13+'44 26'!AV13+'44 27'!AV13+'44 28'!AV13+'44 29'!AV13</f>
        <v>0</v>
      </c>
      <c r="AW13" s="47">
        <f t="shared" si="29"/>
        <v>0</v>
      </c>
      <c r="AX13" s="46">
        <f>'44 22'!AX13+'44 23'!AX13+'44 24'!AX13+'44 25'!AX13+'44 26'!AX13+'44 27'!AX13+'44 28'!AX13+'44 29'!AX13</f>
        <v>0</v>
      </c>
      <c r="AY13" s="46">
        <f>'44 22'!AY13+'44 23'!AY13+'44 24'!AY13+'44 25'!AY13+'44 26'!AY13+'44 27'!AY13+'44 28'!AY13+'44 29'!AY13</f>
        <v>0</v>
      </c>
      <c r="AZ13" s="50">
        <f t="shared" si="30"/>
        <v>0</v>
      </c>
      <c r="BA13" s="190">
        <f t="shared" si="31"/>
        <v>0</v>
      </c>
      <c r="BB13" s="200">
        <f t="shared" si="32"/>
        <v>0</v>
      </c>
      <c r="BC13" s="222">
        <f t="shared" si="33"/>
        <v>0</v>
      </c>
      <c r="BD13" s="204">
        <f t="shared" si="34"/>
        <v>0</v>
      </c>
      <c r="BE13" s="217">
        <f t="shared" si="35"/>
        <v>0</v>
      </c>
      <c r="BF13" s="225">
        <f t="shared" si="36"/>
        <v>0</v>
      </c>
      <c r="BG13" s="204">
        <f t="shared" si="37"/>
        <v>0</v>
      </c>
      <c r="BH13" s="133">
        <f t="shared" si="38"/>
        <v>0</v>
      </c>
      <c r="BI13" s="225">
        <f t="shared" si="39"/>
        <v>0</v>
      </c>
      <c r="BJ13" s="290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'44 22'!E14+'44 23'!E14+'44 24'!E14+'44 25'!E14+'44 26'!E14+'44 27'!E14+'44 28'!E14+'44 29'!E14</f>
        <v>935329</v>
      </c>
      <c r="F14" s="46">
        <f>'44 22'!F14+'44 23'!F14+'44 24'!F14+'44 25'!F14+'44 26'!F14+'44 27'!F14+'44 28'!F14+'44 29'!F14</f>
        <v>592518.69999999995</v>
      </c>
      <c r="G14" s="47">
        <f t="shared" si="13"/>
        <v>342810.30000000005</v>
      </c>
      <c r="H14" s="46">
        <f>'44 22'!H14+'44 23'!H14+'44 24'!H14+'44 25'!H14+'44 26'!H14+'44 27'!H14+'44 28'!H14+'44 29'!H14</f>
        <v>3578923</v>
      </c>
      <c r="I14" s="46">
        <f>'44 22'!I14+'44 23'!I14+'44 24'!I14+'44 25'!I14+'44 26'!I14+'44 27'!I14+'44 28'!I14+'44 29'!I14</f>
        <v>3158137.6799999997</v>
      </c>
      <c r="J14" s="47">
        <f t="shared" si="14"/>
        <v>420785.3200000003</v>
      </c>
      <c r="K14" s="46">
        <f>'44 22'!K14+'44 23'!K14+'44 24'!K14+'44 25'!K14+'44 26'!K14+'44 27'!K14+'44 28'!K14+'44 29'!K14</f>
        <v>2382610</v>
      </c>
      <c r="L14" s="46">
        <f>'44 22'!L14+'44 23'!L14+'44 24'!L14+'44 25'!L14+'44 26'!L14+'44 27'!L14+'44 28'!L14+'44 29'!L14</f>
        <v>2110249.92</v>
      </c>
      <c r="M14" s="48">
        <f t="shared" si="15"/>
        <v>272360.08000000007</v>
      </c>
      <c r="N14" s="190">
        <f t="shared" si="40"/>
        <v>6896862</v>
      </c>
      <c r="O14" s="129">
        <f t="shared" si="41"/>
        <v>5860906.2999999998</v>
      </c>
      <c r="P14" s="61">
        <f t="shared" si="16"/>
        <v>1035955.7000000002</v>
      </c>
      <c r="Q14" s="297">
        <f>'44 22'!Q14+'44 23'!Q14+'44 24'!Q14+'44 25'!Q14+'44 26'!Q14+'44 27'!Q14+'44 28'!Q14+'44 29'!Q14</f>
        <v>4394610</v>
      </c>
      <c r="R14" s="46">
        <f>'44 22'!R14+'44 23'!R14+'44 24'!R14+'44 25'!R14+'44 26'!R14+'44 27'!R14+'44 28'!R14+'44 29'!R14</f>
        <v>3513685.2100000004</v>
      </c>
      <c r="S14" s="47">
        <f t="shared" si="17"/>
        <v>880924.78999999957</v>
      </c>
      <c r="T14" s="46">
        <f>'44 22'!T14+'44 23'!T14+'44 24'!T14+'44 25'!T14+'44 26'!T14+'44 27'!T14+'44 28'!T14+'44 29'!T14</f>
        <v>4471530</v>
      </c>
      <c r="U14" s="46">
        <f>'44 22'!U14+'44 23'!U14+'44 24'!U14+'44 25'!U14+'44 26'!U14+'44 27'!U14+'44 28'!U14+'44 29'!U14</f>
        <v>0</v>
      </c>
      <c r="V14" s="47">
        <f t="shared" si="18"/>
        <v>4471530</v>
      </c>
      <c r="W14" s="46">
        <f>'44 22'!W14+'44 23'!W14+'44 24'!W14+'44 25'!W14+'44 26'!W14+'44 27'!W14+'44 28'!W14+'44 29'!W14</f>
        <v>1584110</v>
      </c>
      <c r="X14" s="46">
        <f>'44 22'!X14+'44 23'!X14+'44 24'!X14+'44 25'!X14+'44 26'!X14+'44 27'!X14+'44 28'!X14+'44 29'!X14</f>
        <v>0</v>
      </c>
      <c r="Y14" s="48">
        <f t="shared" si="19"/>
        <v>1584110</v>
      </c>
      <c r="Z14" s="190">
        <f t="shared" si="42"/>
        <v>10450250</v>
      </c>
      <c r="AA14" s="200">
        <f t="shared" si="43"/>
        <v>3513685.2100000004</v>
      </c>
      <c r="AB14" s="61">
        <f t="shared" si="20"/>
        <v>6936564.7899999991</v>
      </c>
      <c r="AC14" s="204">
        <f t="shared" si="44"/>
        <v>17347112</v>
      </c>
      <c r="AD14" s="133">
        <f t="shared" si="45"/>
        <v>9374591.5099999998</v>
      </c>
      <c r="AE14" s="225">
        <f t="shared" si="21"/>
        <v>7972520.4900000002</v>
      </c>
      <c r="AF14" s="293">
        <f>'44 22'!AF14+'44 23'!AF14+'44 24'!AF14+'44 25'!AF14+'44 26'!AF14+'44 27'!AF14+'44 28'!AF14+'44 29'!AF14</f>
        <v>4255610</v>
      </c>
      <c r="AG14" s="46">
        <f>'44 22'!AG14+'44 23'!AG14+'44 24'!AG14+'44 25'!AG14+'44 26'!AG14+'44 27'!AG14+'44 28'!AG14+'44 29'!AG14</f>
        <v>0</v>
      </c>
      <c r="AH14" s="50">
        <f t="shared" si="22"/>
        <v>4255610</v>
      </c>
      <c r="AI14" s="46">
        <f>'44 22'!AI14+'44 23'!AI14+'44 24'!AI14+'44 25'!AI14+'44 26'!AI14+'44 27'!AI14+'44 28'!AI14+'44 29'!AI14</f>
        <v>2762010</v>
      </c>
      <c r="AJ14" s="46">
        <f>'44 22'!AJ14+'44 23'!AJ14+'44 24'!AJ14+'44 25'!AJ14+'44 26'!AJ14+'44 27'!AJ14+'44 28'!AJ14+'44 29'!AJ14</f>
        <v>0</v>
      </c>
      <c r="AK14" s="50">
        <f t="shared" si="23"/>
        <v>2762010</v>
      </c>
      <c r="AL14" s="46">
        <f>'44 22'!AL14+'44 23'!AL14+'44 24'!AL14+'44 25'!AL14+'44 26'!AL14+'44 27'!AL14+'44 28'!AL14+'44 29'!AL14</f>
        <v>1400110</v>
      </c>
      <c r="AM14" s="46">
        <f>'44 22'!AM14+'44 23'!AM14+'44 24'!AM14+'44 25'!AM14+'44 26'!AM14+'44 27'!AM14+'44 28'!AM14+'44 29'!AM14</f>
        <v>0</v>
      </c>
      <c r="AN14" s="48">
        <f t="shared" si="24"/>
        <v>1400110</v>
      </c>
      <c r="AO14" s="190">
        <f t="shared" si="25"/>
        <v>8417730</v>
      </c>
      <c r="AP14" s="129">
        <f t="shared" si="26"/>
        <v>0</v>
      </c>
      <c r="AQ14" s="222">
        <f t="shared" si="27"/>
        <v>8417730</v>
      </c>
      <c r="AR14" s="293">
        <f>'44 22'!AR14+'44 23'!AR14+'44 24'!AR14+'44 25'!AR14+'44 26'!AR14+'44 27'!AR14+'44 28'!AR14+'44 29'!AR14</f>
        <v>3433510</v>
      </c>
      <c r="AS14" s="46">
        <f>'44 22'!AS14+'44 23'!AS14+'44 24'!AS14+'44 25'!AS14+'44 26'!AS14+'44 27'!AS14+'44 28'!AS14+'44 29'!AS14</f>
        <v>0</v>
      </c>
      <c r="AT14" s="47">
        <f t="shared" si="28"/>
        <v>3433510</v>
      </c>
      <c r="AU14" s="46">
        <f>'44 22'!AU14+'44 23'!AU14+'44 24'!AU14+'44 25'!AU14+'44 26'!AU14+'44 27'!AU14+'44 28'!AU14+'44 29'!AU14</f>
        <v>2482910</v>
      </c>
      <c r="AV14" s="46">
        <f>'44 22'!AV14+'44 23'!AV14+'44 24'!AV14+'44 25'!AV14+'44 26'!AV14+'44 27'!AV14+'44 28'!AV14+'44 29'!AV14</f>
        <v>0</v>
      </c>
      <c r="AW14" s="47">
        <f t="shared" si="29"/>
        <v>2482910</v>
      </c>
      <c r="AX14" s="46">
        <f>'44 22'!AX14+'44 23'!AX14+'44 24'!AX14+'44 25'!AX14+'44 26'!AX14+'44 27'!AX14+'44 28'!AX14+'44 29'!AX14</f>
        <v>1286110</v>
      </c>
      <c r="AY14" s="46">
        <f>'44 22'!AY14+'44 23'!AY14+'44 24'!AY14+'44 25'!AY14+'44 26'!AY14+'44 27'!AY14+'44 28'!AY14+'44 29'!AY14</f>
        <v>0</v>
      </c>
      <c r="AZ14" s="50">
        <f t="shared" si="30"/>
        <v>1286110</v>
      </c>
      <c r="BA14" s="190">
        <f t="shared" si="31"/>
        <v>7202530</v>
      </c>
      <c r="BB14" s="200">
        <f t="shared" si="32"/>
        <v>0</v>
      </c>
      <c r="BC14" s="222">
        <f t="shared" si="33"/>
        <v>7202530</v>
      </c>
      <c r="BD14" s="204">
        <f t="shared" si="34"/>
        <v>15620260</v>
      </c>
      <c r="BE14" s="217">
        <f t="shared" si="35"/>
        <v>0</v>
      </c>
      <c r="BF14" s="225">
        <f t="shared" si="36"/>
        <v>15620260</v>
      </c>
      <c r="BG14" s="204">
        <f t="shared" si="37"/>
        <v>32967372</v>
      </c>
      <c r="BH14" s="133">
        <f t="shared" si="38"/>
        <v>9374591.5099999998</v>
      </c>
      <c r="BI14" s="225">
        <f t="shared" si="39"/>
        <v>23592780.490000002</v>
      </c>
      <c r="BJ14" s="290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'44 22'!E15+'44 23'!E15+'44 24'!E15+'44 25'!E15+'44 26'!E15+'44 27'!E15+'44 28'!E15+'44 29'!E15</f>
        <v>3893595.6837264365</v>
      </c>
      <c r="F15" s="46">
        <f>'44 22'!F15+'44 23'!F15+'44 24'!F15+'44 25'!F15+'44 26'!F15+'44 27'!F15+'44 28'!F15+'44 29'!F15</f>
        <v>4682118.5799999991</v>
      </c>
      <c r="G15" s="47">
        <f t="shared" si="13"/>
        <v>-788522.89627356268</v>
      </c>
      <c r="H15" s="46">
        <f>'44 22'!H15+'44 23'!H15+'44 24'!H15+'44 25'!H15+'44 26'!H15+'44 27'!H15+'44 28'!H15+'44 29'!H15</f>
        <v>3798852.2041915986</v>
      </c>
      <c r="I15" s="46">
        <f>'44 22'!I15+'44 23'!I15+'44 24'!I15+'44 25'!I15+'44 26'!I15+'44 27'!I15+'44 28'!I15+'44 29'!I15</f>
        <v>4552055.75</v>
      </c>
      <c r="J15" s="47">
        <f t="shared" si="14"/>
        <v>-753203.54580840142</v>
      </c>
      <c r="K15" s="46">
        <f>'44 22'!K15+'44 23'!K15+'44 24'!K15+'44 25'!K15+'44 26'!K15+'44 27'!K15+'44 28'!K15+'44 29'!K15</f>
        <v>4360743.5901518781</v>
      </c>
      <c r="L15" s="46">
        <f>'44 22'!L15+'44 23'!L15+'44 24'!L15+'44 25'!L15+'44 26'!L15+'44 27'!L15+'44 28'!L15+'44 29'!L15</f>
        <v>5062396.2799999993</v>
      </c>
      <c r="M15" s="48">
        <f t="shared" si="15"/>
        <v>-701652.68984812126</v>
      </c>
      <c r="N15" s="190">
        <f t="shared" si="40"/>
        <v>12053191.478069913</v>
      </c>
      <c r="O15" s="129">
        <f t="shared" si="41"/>
        <v>14296570.609999998</v>
      </c>
      <c r="P15" s="61">
        <f t="shared" si="16"/>
        <v>-2243379.1319300849</v>
      </c>
      <c r="Q15" s="297">
        <f>'44 22'!Q15+'44 23'!Q15+'44 24'!Q15+'44 25'!Q15+'44 26'!Q15+'44 27'!Q15+'44 28'!Q15+'44 29'!Q15</f>
        <v>4212480.5827648211</v>
      </c>
      <c r="R15" s="46">
        <f>'44 22'!R15+'44 23'!R15+'44 24'!R15+'44 25'!R15+'44 26'!R15+'44 27'!R15+'44 28'!R15+'44 29'!R15</f>
        <v>4492747.59</v>
      </c>
      <c r="S15" s="47">
        <f t="shared" si="17"/>
        <v>-280267.00723517872</v>
      </c>
      <c r="T15" s="46">
        <f>'44 22'!T15+'44 23'!T15+'44 24'!T15+'44 25'!T15+'44 26'!T15+'44 27'!T15+'44 28'!T15+'44 29'!T15</f>
        <v>4364515.1157306898</v>
      </c>
      <c r="U15" s="46">
        <f>'44 22'!U15+'44 23'!U15+'44 24'!U15+'44 25'!U15+'44 26'!U15+'44 27'!U15+'44 28'!U15+'44 29'!U15</f>
        <v>0</v>
      </c>
      <c r="V15" s="47">
        <f t="shared" si="18"/>
        <v>4364515.1157306898</v>
      </c>
      <c r="W15" s="46">
        <f>'44 22'!W15+'44 23'!W15+'44 24'!W15+'44 25'!W15+'44 26'!W15+'44 27'!W15+'44 28'!W15+'44 29'!W15</f>
        <v>4237526.7678285372</v>
      </c>
      <c r="X15" s="46">
        <f>'44 22'!X15+'44 23'!X15+'44 24'!X15+'44 25'!X15+'44 26'!X15+'44 27'!X15+'44 28'!X15+'44 29'!X15</f>
        <v>0</v>
      </c>
      <c r="Y15" s="48">
        <f t="shared" si="19"/>
        <v>4237526.7678285372</v>
      </c>
      <c r="Z15" s="190">
        <f t="shared" si="42"/>
        <v>12814522.466324048</v>
      </c>
      <c r="AA15" s="200">
        <f t="shared" si="43"/>
        <v>4492747.59</v>
      </c>
      <c r="AB15" s="61">
        <f t="shared" si="20"/>
        <v>8321774.8763240483</v>
      </c>
      <c r="AC15" s="204">
        <f t="shared" si="44"/>
        <v>24867713.944393963</v>
      </c>
      <c r="AD15" s="133">
        <f t="shared" si="45"/>
        <v>18789318.199999996</v>
      </c>
      <c r="AE15" s="225">
        <f t="shared" si="21"/>
        <v>6078395.7443939671</v>
      </c>
      <c r="AF15" s="293">
        <f>'44 22'!AF15+'44 23'!AF15+'44 24'!AF15+'44 25'!AF15+'44 26'!AF15+'44 27'!AF15+'44 28'!AF15+'44 29'!AF15</f>
        <v>4236545.305918687</v>
      </c>
      <c r="AG15" s="46">
        <f>'44 22'!AG15+'44 23'!AG15+'44 24'!AG15+'44 25'!AG15+'44 26'!AG15+'44 27'!AG15+'44 28'!AG15+'44 29'!AG15</f>
        <v>0</v>
      </c>
      <c r="AH15" s="50">
        <f t="shared" si="22"/>
        <v>4236545.305918687</v>
      </c>
      <c r="AI15" s="46">
        <f>'44 22'!AI15+'44 23'!AI15+'44 24'!AI15+'44 25'!AI15+'44 26'!AI15+'44 27'!AI15+'44 28'!AI15+'44 29'!AI15</f>
        <v>4255978.6399082886</v>
      </c>
      <c r="AJ15" s="46">
        <f>'44 22'!AJ15+'44 23'!AJ15+'44 24'!AJ15+'44 25'!AJ15+'44 26'!AJ15+'44 27'!AJ15+'44 28'!AJ15+'44 29'!AJ15</f>
        <v>0</v>
      </c>
      <c r="AK15" s="50">
        <f t="shared" si="23"/>
        <v>4255978.6399082886</v>
      </c>
      <c r="AL15" s="46">
        <f>'44 22'!AL15+'44 23'!AL15+'44 24'!AL15+'44 25'!AL15+'44 26'!AL15+'44 27'!AL15+'44 28'!AL15+'44 29'!AL15</f>
        <v>4050922.4929675814</v>
      </c>
      <c r="AM15" s="46">
        <f>'44 22'!AM15+'44 23'!AM15+'44 24'!AM15+'44 25'!AM15+'44 26'!AM15+'44 27'!AM15+'44 28'!AM15+'44 29'!AM15</f>
        <v>0</v>
      </c>
      <c r="AN15" s="48">
        <f t="shared" si="24"/>
        <v>4050922.4929675814</v>
      </c>
      <c r="AO15" s="190">
        <f t="shared" si="25"/>
        <v>12543446.438794557</v>
      </c>
      <c r="AP15" s="129">
        <f t="shared" si="26"/>
        <v>0</v>
      </c>
      <c r="AQ15" s="222">
        <f t="shared" si="27"/>
        <v>12543446.438794557</v>
      </c>
      <c r="AR15" s="293">
        <f>'44 22'!AR15+'44 23'!AR15+'44 24'!AR15+'44 25'!AR15+'44 26'!AR15+'44 27'!AR15+'44 28'!AR15+'44 29'!AR15</f>
        <v>3839739.7530111074</v>
      </c>
      <c r="AS15" s="46">
        <f>'44 22'!AS15+'44 23'!AS15+'44 24'!AS15+'44 25'!AS15+'44 26'!AS15+'44 27'!AS15+'44 28'!AS15+'44 29'!AS15</f>
        <v>0</v>
      </c>
      <c r="AT15" s="47">
        <f t="shared" si="28"/>
        <v>3839739.7530111074</v>
      </c>
      <c r="AU15" s="46">
        <f>'44 22'!AU15+'44 23'!AU15+'44 24'!AU15+'44 25'!AU15+'44 26'!AU15+'44 27'!AU15+'44 28'!AU15+'44 29'!AU15</f>
        <v>3852491.8330111075</v>
      </c>
      <c r="AV15" s="46">
        <f>'44 22'!AV15+'44 23'!AV15+'44 24'!AV15+'44 25'!AV15+'44 26'!AV15+'44 27'!AV15+'44 28'!AV15+'44 29'!AV15</f>
        <v>0</v>
      </c>
      <c r="AW15" s="47">
        <f t="shared" si="29"/>
        <v>3852491.8330111075</v>
      </c>
      <c r="AX15" s="46">
        <f>'44 22'!AX15+'44 23'!AX15+'44 24'!AX15+'44 25'!AX15+'44 26'!AX15+'44 27'!AX15+'44 28'!AX15+'44 29'!AX15</f>
        <v>3852491.8330111075</v>
      </c>
      <c r="AY15" s="46">
        <f>'44 22'!AY15+'44 23'!AY15+'44 24'!AY15+'44 25'!AY15+'44 26'!AY15+'44 27'!AY15+'44 28'!AY15+'44 29'!AY15</f>
        <v>0</v>
      </c>
      <c r="AZ15" s="50">
        <f t="shared" si="30"/>
        <v>3852491.8330111075</v>
      </c>
      <c r="BA15" s="190">
        <f t="shared" si="31"/>
        <v>11544723.419033322</v>
      </c>
      <c r="BB15" s="200">
        <f t="shared" si="32"/>
        <v>0</v>
      </c>
      <c r="BC15" s="222">
        <f t="shared" si="33"/>
        <v>11544723.419033322</v>
      </c>
      <c r="BD15" s="204">
        <f t="shared" si="34"/>
        <v>24088169.857827879</v>
      </c>
      <c r="BE15" s="217">
        <f t="shared" si="35"/>
        <v>0</v>
      </c>
      <c r="BF15" s="225">
        <f t="shared" si="36"/>
        <v>24088169.857827879</v>
      </c>
      <c r="BG15" s="204">
        <f t="shared" si="37"/>
        <v>48955883.802221842</v>
      </c>
      <c r="BH15" s="133">
        <f t="shared" si="38"/>
        <v>18789318.199999996</v>
      </c>
      <c r="BI15" s="225">
        <f t="shared" si="39"/>
        <v>30166565.602221847</v>
      </c>
      <c r="BJ15" s="290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'44 22'!E16+'44 23'!E16+'44 24'!E16+'44 25'!E16+'44 26'!E16+'44 27'!E16+'44 28'!E16+'44 29'!E16</f>
        <v>428067.14851973683</v>
      </c>
      <c r="F16" s="46">
        <f>'44 22'!F16+'44 23'!F16+'44 24'!F16+'44 25'!F16+'44 26'!F16+'44 27'!F16+'44 28'!F16+'44 29'!F16</f>
        <v>516417.68</v>
      </c>
      <c r="G16" s="47">
        <f t="shared" si="13"/>
        <v>-88350.531480263162</v>
      </c>
      <c r="H16" s="46">
        <f>'44 22'!H16+'44 23'!H16+'44 24'!H16+'44 25'!H16+'44 26'!H16+'44 27'!H16+'44 28'!H16+'44 29'!H16</f>
        <v>404747.33317282319</v>
      </c>
      <c r="I16" s="46">
        <f>'44 22'!I16+'44 23'!I16+'44 24'!I16+'44 25'!I16+'44 26'!I16+'44 27'!I16+'44 28'!I16+'44 29'!I16</f>
        <v>489897.15999999992</v>
      </c>
      <c r="J16" s="47">
        <f t="shared" si="14"/>
        <v>-85149.82682717673</v>
      </c>
      <c r="K16" s="46">
        <f>'44 22'!K16+'44 23'!K16+'44 24'!K16+'44 25'!K16+'44 26'!K16+'44 27'!K16+'44 28'!K16+'44 29'!K16</f>
        <v>476581.83711503341</v>
      </c>
      <c r="L16" s="46">
        <f>'44 22'!L16+'44 23'!L16+'44 24'!L16+'44 25'!L16+'44 26'!L16+'44 27'!L16+'44 28'!L16+'44 29'!L16</f>
        <v>475571.63</v>
      </c>
      <c r="M16" s="48">
        <f t="shared" si="15"/>
        <v>1010.2071150334086</v>
      </c>
      <c r="N16" s="190">
        <f t="shared" si="40"/>
        <v>1309396.3188075935</v>
      </c>
      <c r="O16" s="129">
        <f t="shared" si="41"/>
        <v>1481886.4699999997</v>
      </c>
      <c r="P16" s="61">
        <f t="shared" si="16"/>
        <v>-172490.15119240619</v>
      </c>
      <c r="Q16" s="297">
        <f>'44 22'!Q16+'44 23'!Q16+'44 24'!Q16+'44 25'!Q16+'44 26'!Q16+'44 27'!Q16+'44 28'!Q16+'44 29'!Q16</f>
        <v>497568.06390410953</v>
      </c>
      <c r="R16" s="46">
        <f>'44 22'!R16+'44 23'!R16+'44 24'!R16+'44 25'!R16+'44 26'!R16+'44 27'!R16+'44 28'!R16+'44 29'!R16</f>
        <v>497805.56999999995</v>
      </c>
      <c r="S16" s="47">
        <f t="shared" si="17"/>
        <v>-237.50609589042142</v>
      </c>
      <c r="T16" s="46">
        <f>'44 22'!T16+'44 23'!T16+'44 24'!T16+'44 25'!T16+'44 26'!T16+'44 27'!T16+'44 28'!T16+'44 29'!T16</f>
        <v>495445.81166235445</v>
      </c>
      <c r="U16" s="46">
        <f>'44 22'!U16+'44 23'!U16+'44 24'!U16+'44 25'!U16+'44 26'!U16+'44 27'!U16+'44 28'!U16+'44 29'!U16</f>
        <v>0</v>
      </c>
      <c r="V16" s="47">
        <f t="shared" si="18"/>
        <v>495445.81166235445</v>
      </c>
      <c r="W16" s="46">
        <f>'44 22'!W16+'44 23'!W16+'44 24'!W16+'44 25'!W16+'44 26'!W16+'44 27'!W16+'44 28'!W16+'44 29'!W16</f>
        <v>423484.67762028606</v>
      </c>
      <c r="X16" s="46">
        <f>'44 22'!X16+'44 23'!X16+'44 24'!X16+'44 25'!X16+'44 26'!X16+'44 27'!X16+'44 28'!X16+'44 29'!X16</f>
        <v>0</v>
      </c>
      <c r="Y16" s="48">
        <f t="shared" si="19"/>
        <v>423484.67762028606</v>
      </c>
      <c r="Z16" s="190">
        <f t="shared" si="42"/>
        <v>1416498.55318675</v>
      </c>
      <c r="AA16" s="200">
        <f t="shared" si="43"/>
        <v>497805.56999999995</v>
      </c>
      <c r="AB16" s="61">
        <f t="shared" si="20"/>
        <v>918692.98318675009</v>
      </c>
      <c r="AC16" s="204">
        <f t="shared" si="44"/>
        <v>2725894.8719943436</v>
      </c>
      <c r="AD16" s="133">
        <f t="shared" si="45"/>
        <v>1979692.0399999996</v>
      </c>
      <c r="AE16" s="225">
        <f t="shared" si="21"/>
        <v>746202.83199434401</v>
      </c>
      <c r="AF16" s="293">
        <f>'44 22'!AF16+'44 23'!AF16+'44 24'!AF16+'44 25'!AF16+'44 26'!AF16+'44 27'!AF16+'44 28'!AF16+'44 29'!AF16</f>
        <v>482150.75568443793</v>
      </c>
      <c r="AG16" s="46">
        <f>'44 22'!AG16+'44 23'!AG16+'44 24'!AG16+'44 25'!AG16+'44 26'!AG16+'44 27'!AG16+'44 28'!AG16+'44 29'!AG16</f>
        <v>0</v>
      </c>
      <c r="AH16" s="50">
        <f t="shared" si="22"/>
        <v>482150.75568443793</v>
      </c>
      <c r="AI16" s="46">
        <f>'44 22'!AI16+'44 23'!AI16+'44 24'!AI16+'44 25'!AI16+'44 26'!AI16+'44 27'!AI16+'44 28'!AI16+'44 29'!AI16</f>
        <v>487074.2661313868</v>
      </c>
      <c r="AJ16" s="46">
        <f>'44 22'!AJ16+'44 23'!AJ16+'44 24'!AJ16+'44 25'!AJ16+'44 26'!AJ16+'44 27'!AJ16+'44 28'!AJ16+'44 29'!AJ16</f>
        <v>0</v>
      </c>
      <c r="AK16" s="50">
        <f t="shared" si="23"/>
        <v>487074.2661313868</v>
      </c>
      <c r="AL16" s="46">
        <f>'44 22'!AL16+'44 23'!AL16+'44 24'!AL16+'44 25'!AL16+'44 26'!AL16+'44 27'!AL16+'44 28'!AL16+'44 29'!AL16</f>
        <v>414834.85645270272</v>
      </c>
      <c r="AM16" s="46">
        <f>'44 22'!AM16+'44 23'!AM16+'44 24'!AM16+'44 25'!AM16+'44 26'!AM16+'44 27'!AM16+'44 28'!AM16+'44 29'!AM16</f>
        <v>0</v>
      </c>
      <c r="AN16" s="48">
        <f t="shared" si="24"/>
        <v>414834.85645270272</v>
      </c>
      <c r="AO16" s="190">
        <f t="shared" si="25"/>
        <v>1384059.8782685276</v>
      </c>
      <c r="AP16" s="129">
        <f t="shared" si="26"/>
        <v>0</v>
      </c>
      <c r="AQ16" s="222">
        <f t="shared" si="27"/>
        <v>1384059.8782685276</v>
      </c>
      <c r="AR16" s="293">
        <f>'44 22'!AR16+'44 23'!AR16+'44 24'!AR16+'44 25'!AR16+'44 26'!AR16+'44 27'!AR16+'44 28'!AR16+'44 29'!AR16</f>
        <v>490446.02570117958</v>
      </c>
      <c r="AS16" s="46">
        <f>'44 22'!AS16+'44 23'!AS16+'44 24'!AS16+'44 25'!AS16+'44 26'!AS16+'44 27'!AS16+'44 28'!AS16+'44 29'!AS16</f>
        <v>0</v>
      </c>
      <c r="AT16" s="47">
        <f t="shared" si="28"/>
        <v>490446.02570117958</v>
      </c>
      <c r="AU16" s="46">
        <f>'44 22'!AU16+'44 23'!AU16+'44 24'!AU16+'44 25'!AU16+'44 26'!AU16+'44 27'!AU16+'44 28'!AU16+'44 29'!AU16</f>
        <v>488402.85782138037</v>
      </c>
      <c r="AV16" s="46">
        <f>'44 22'!AV16+'44 23'!AV16+'44 24'!AV16+'44 25'!AV16+'44 26'!AV16+'44 27'!AV16+'44 28'!AV16+'44 29'!AV16</f>
        <v>0</v>
      </c>
      <c r="AW16" s="47">
        <f t="shared" si="29"/>
        <v>488402.85782138037</v>
      </c>
      <c r="AX16" s="46">
        <f>'44 22'!AX16+'44 23'!AX16+'44 24'!AX16+'44 25'!AX16+'44 26'!AX16+'44 27'!AX16+'44 28'!AX16+'44 29'!AX16</f>
        <v>423364.33339207049</v>
      </c>
      <c r="AY16" s="46">
        <f>'44 22'!AY16+'44 23'!AY16+'44 24'!AY16+'44 25'!AY16+'44 26'!AY16+'44 27'!AY16+'44 28'!AY16+'44 29'!AY16</f>
        <v>0</v>
      </c>
      <c r="AZ16" s="50">
        <f t="shared" si="30"/>
        <v>423364.33339207049</v>
      </c>
      <c r="BA16" s="190">
        <f t="shared" si="31"/>
        <v>1402213.2169146305</v>
      </c>
      <c r="BB16" s="200">
        <f t="shared" si="32"/>
        <v>0</v>
      </c>
      <c r="BC16" s="222">
        <f t="shared" si="33"/>
        <v>1402213.2169146305</v>
      </c>
      <c r="BD16" s="204">
        <f t="shared" si="34"/>
        <v>2786273.0951831583</v>
      </c>
      <c r="BE16" s="217">
        <f t="shared" si="35"/>
        <v>0</v>
      </c>
      <c r="BF16" s="225">
        <f t="shared" si="36"/>
        <v>2786273.0951831583</v>
      </c>
      <c r="BG16" s="204">
        <f t="shared" si="37"/>
        <v>5512167.9671775019</v>
      </c>
      <c r="BH16" s="133">
        <f t="shared" si="38"/>
        <v>1979692.0399999996</v>
      </c>
      <c r="BI16" s="225">
        <f t="shared" si="39"/>
        <v>3532475.9271775023</v>
      </c>
      <c r="BJ16" s="290"/>
    </row>
    <row r="17" spans="1:65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'44 22'!E17+'44 23'!E17+'44 24'!E17+'44 25'!E17+'44 26'!E17+'44 27'!E17+'44 28'!E17+'44 29'!E17</f>
        <v>0</v>
      </c>
      <c r="F17" s="46">
        <f>'44 22'!F17+'44 23'!F17+'44 24'!F17+'44 25'!F17+'44 26'!F17+'44 27'!F17+'44 28'!F17+'44 29'!F17</f>
        <v>0</v>
      </c>
      <c r="G17" s="47">
        <f t="shared" si="13"/>
        <v>0</v>
      </c>
      <c r="H17" s="46">
        <f>'44 22'!H17+'44 23'!H17+'44 24'!H17+'44 25'!H17+'44 26'!H17+'44 27'!H17+'44 28'!H17+'44 29'!H17</f>
        <v>0</v>
      </c>
      <c r="I17" s="46">
        <f>'44 22'!I17+'44 23'!I17+'44 24'!I17+'44 25'!I17+'44 26'!I17+'44 27'!I17+'44 28'!I17+'44 29'!I17</f>
        <v>0</v>
      </c>
      <c r="J17" s="47">
        <f t="shared" si="14"/>
        <v>0</v>
      </c>
      <c r="K17" s="46">
        <f>'44 22'!K17+'44 23'!K17+'44 24'!K17+'44 25'!K17+'44 26'!K17+'44 27'!K17+'44 28'!K17+'44 29'!K17</f>
        <v>0</v>
      </c>
      <c r="L17" s="46">
        <f>'44 22'!L17+'44 23'!L17+'44 24'!L17+'44 25'!L17+'44 26'!L17+'44 27'!L17+'44 28'!L17+'44 29'!L17</f>
        <v>0</v>
      </c>
      <c r="M17" s="48">
        <f t="shared" si="15"/>
        <v>0</v>
      </c>
      <c r="N17" s="190">
        <f t="shared" si="40"/>
        <v>0</v>
      </c>
      <c r="O17" s="129">
        <f t="shared" si="41"/>
        <v>0</v>
      </c>
      <c r="P17" s="61">
        <f t="shared" si="16"/>
        <v>0</v>
      </c>
      <c r="Q17" s="297">
        <f>'44 22'!Q17+'44 23'!Q17+'44 24'!Q17+'44 25'!Q17+'44 26'!Q17+'44 27'!Q17+'44 28'!Q17+'44 29'!Q17</f>
        <v>0</v>
      </c>
      <c r="R17" s="46">
        <f>'44 22'!R17+'44 23'!R17+'44 24'!R17+'44 25'!R17+'44 26'!R17+'44 27'!R17+'44 28'!R17+'44 29'!R17</f>
        <v>0</v>
      </c>
      <c r="S17" s="47">
        <f t="shared" si="17"/>
        <v>0</v>
      </c>
      <c r="T17" s="46">
        <f>'44 22'!T17+'44 23'!T17+'44 24'!T17+'44 25'!T17+'44 26'!T17+'44 27'!T17+'44 28'!T17+'44 29'!T17</f>
        <v>0</v>
      </c>
      <c r="U17" s="46">
        <f>'44 22'!U17+'44 23'!U17+'44 24'!U17+'44 25'!U17+'44 26'!U17+'44 27'!U17+'44 28'!U17+'44 29'!U17</f>
        <v>0</v>
      </c>
      <c r="V17" s="47">
        <f t="shared" si="18"/>
        <v>0</v>
      </c>
      <c r="W17" s="46">
        <f>'44 22'!W17+'44 23'!W17+'44 24'!W17+'44 25'!W17+'44 26'!W17+'44 27'!W17+'44 28'!W17+'44 29'!W17</f>
        <v>0</v>
      </c>
      <c r="X17" s="46">
        <f>'44 22'!X17+'44 23'!X17+'44 24'!X17+'44 25'!X17+'44 26'!X17+'44 27'!X17+'44 28'!X17+'44 29'!X17</f>
        <v>0</v>
      </c>
      <c r="Y17" s="48">
        <f t="shared" si="19"/>
        <v>0</v>
      </c>
      <c r="Z17" s="190">
        <f t="shared" si="42"/>
        <v>0</v>
      </c>
      <c r="AA17" s="200">
        <f t="shared" si="43"/>
        <v>0</v>
      </c>
      <c r="AB17" s="61">
        <f t="shared" si="20"/>
        <v>0</v>
      </c>
      <c r="AC17" s="204">
        <f t="shared" si="44"/>
        <v>0</v>
      </c>
      <c r="AD17" s="133">
        <f t="shared" si="45"/>
        <v>0</v>
      </c>
      <c r="AE17" s="225">
        <f t="shared" si="21"/>
        <v>0</v>
      </c>
      <c r="AF17" s="293">
        <f>'44 22'!AF17+'44 23'!AF17+'44 24'!AF17+'44 25'!AF17+'44 26'!AF17+'44 27'!AF17+'44 28'!AF17+'44 29'!AF17</f>
        <v>0</v>
      </c>
      <c r="AG17" s="46">
        <f>'44 22'!AG17+'44 23'!AG17+'44 24'!AG17+'44 25'!AG17+'44 26'!AG17+'44 27'!AG17+'44 28'!AG17+'44 29'!AG17</f>
        <v>0</v>
      </c>
      <c r="AH17" s="50">
        <f t="shared" si="22"/>
        <v>0</v>
      </c>
      <c r="AI17" s="46">
        <f>'44 22'!AI17+'44 23'!AI17+'44 24'!AI17+'44 25'!AI17+'44 26'!AI17+'44 27'!AI17+'44 28'!AI17+'44 29'!AI17</f>
        <v>0</v>
      </c>
      <c r="AJ17" s="46">
        <f>'44 22'!AJ17+'44 23'!AJ17+'44 24'!AJ17+'44 25'!AJ17+'44 26'!AJ17+'44 27'!AJ17+'44 28'!AJ17+'44 29'!AJ17</f>
        <v>0</v>
      </c>
      <c r="AK17" s="50">
        <f t="shared" si="23"/>
        <v>0</v>
      </c>
      <c r="AL17" s="46">
        <f>'44 22'!AL17+'44 23'!AL17+'44 24'!AL17+'44 25'!AL17+'44 26'!AL17+'44 27'!AL17+'44 28'!AL17+'44 29'!AL17</f>
        <v>0</v>
      </c>
      <c r="AM17" s="46">
        <f>'44 22'!AM17+'44 23'!AM17+'44 24'!AM17+'44 25'!AM17+'44 26'!AM17+'44 27'!AM17+'44 28'!AM17+'44 29'!AM17</f>
        <v>0</v>
      </c>
      <c r="AN17" s="48">
        <f t="shared" si="24"/>
        <v>0</v>
      </c>
      <c r="AO17" s="190">
        <f t="shared" si="25"/>
        <v>0</v>
      </c>
      <c r="AP17" s="129">
        <f t="shared" si="26"/>
        <v>0</v>
      </c>
      <c r="AQ17" s="222">
        <f t="shared" si="27"/>
        <v>0</v>
      </c>
      <c r="AR17" s="293">
        <f>'44 22'!AR17+'44 23'!AR17+'44 24'!AR17+'44 25'!AR17+'44 26'!AR17+'44 27'!AR17+'44 28'!AR17+'44 29'!AR17</f>
        <v>0</v>
      </c>
      <c r="AS17" s="46">
        <f>'44 22'!AS17+'44 23'!AS17+'44 24'!AS17+'44 25'!AS17+'44 26'!AS17+'44 27'!AS17+'44 28'!AS17+'44 29'!AS17</f>
        <v>0</v>
      </c>
      <c r="AT17" s="47">
        <f t="shared" si="28"/>
        <v>0</v>
      </c>
      <c r="AU17" s="46">
        <f>'44 22'!AU17+'44 23'!AU17+'44 24'!AU17+'44 25'!AU17+'44 26'!AU17+'44 27'!AU17+'44 28'!AU17+'44 29'!AU17</f>
        <v>0</v>
      </c>
      <c r="AV17" s="46">
        <f>'44 22'!AV17+'44 23'!AV17+'44 24'!AV17+'44 25'!AV17+'44 26'!AV17+'44 27'!AV17+'44 28'!AV17+'44 29'!AV17</f>
        <v>0</v>
      </c>
      <c r="AW17" s="47">
        <f t="shared" si="29"/>
        <v>0</v>
      </c>
      <c r="AX17" s="46">
        <f>'44 22'!AX17+'44 23'!AX17+'44 24'!AX17+'44 25'!AX17+'44 26'!AX17+'44 27'!AX17+'44 28'!AX17+'44 29'!AX17</f>
        <v>0</v>
      </c>
      <c r="AY17" s="46">
        <f>'44 22'!AY17+'44 23'!AY17+'44 24'!AY17+'44 25'!AY17+'44 26'!AY17+'44 27'!AY17+'44 28'!AY17+'44 29'!AY17</f>
        <v>0</v>
      </c>
      <c r="AZ17" s="50">
        <f t="shared" si="30"/>
        <v>0</v>
      </c>
      <c r="BA17" s="190">
        <f t="shared" si="31"/>
        <v>0</v>
      </c>
      <c r="BB17" s="200">
        <f t="shared" si="32"/>
        <v>0</v>
      </c>
      <c r="BC17" s="222">
        <f t="shared" si="33"/>
        <v>0</v>
      </c>
      <c r="BD17" s="204">
        <f t="shared" si="34"/>
        <v>0</v>
      </c>
      <c r="BE17" s="217">
        <f t="shared" si="35"/>
        <v>0</v>
      </c>
      <c r="BF17" s="225">
        <f t="shared" si="36"/>
        <v>0</v>
      </c>
      <c r="BG17" s="204">
        <f t="shared" si="37"/>
        <v>0</v>
      </c>
      <c r="BH17" s="133">
        <f t="shared" si="38"/>
        <v>0</v>
      </c>
      <c r="BI17" s="225">
        <f t="shared" si="39"/>
        <v>0</v>
      </c>
      <c r="BJ17" s="290"/>
    </row>
    <row r="18" spans="1:65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'44 22'!E18+'44 23'!E18+'44 24'!E18+'44 25'!E18+'44 26'!E18+'44 27'!E18+'44 28'!E18+'44 29'!E18</f>
        <v>176962.90928000002</v>
      </c>
      <c r="F18" s="46">
        <f>'44 22'!F18+'44 23'!F18+'44 24'!F18+'44 25'!F18+'44 26'!F18+'44 27'!F18+'44 28'!F18+'44 29'!F18</f>
        <v>323421.73000000004</v>
      </c>
      <c r="G18" s="47">
        <f t="shared" si="13"/>
        <v>-146458.82072000002</v>
      </c>
      <c r="H18" s="46">
        <f>'44 22'!H18+'44 23'!H18+'44 24'!H18+'44 25'!H18+'44 26'!H18+'44 27'!H18+'44 28'!H18+'44 29'!H18</f>
        <v>169812.41984000008</v>
      </c>
      <c r="I18" s="46">
        <f>'44 22'!I18+'44 23'!I18+'44 24'!I18+'44 25'!I18+'44 26'!I18+'44 27'!I18+'44 28'!I18+'44 29'!I18</f>
        <v>315276.63</v>
      </c>
      <c r="J18" s="47">
        <f t="shared" si="14"/>
        <v>-145464.21015999993</v>
      </c>
      <c r="K18" s="46">
        <f>'44 22'!K18+'44 23'!K18+'44 24'!K18+'44 25'!K18+'44 26'!K18+'44 27'!K18+'44 28'!K18+'44 29'!K18</f>
        <v>200236.67256000004</v>
      </c>
      <c r="L18" s="46">
        <f>'44 22'!L18+'44 23'!L18+'44 24'!L18+'44 25'!L18+'44 26'!L18+'44 27'!L18+'44 28'!L18+'44 29'!L18</f>
        <v>340122.73000000004</v>
      </c>
      <c r="M18" s="48">
        <f t="shared" si="15"/>
        <v>-139886.05744</v>
      </c>
      <c r="N18" s="190">
        <f t="shared" si="40"/>
        <v>547012.00168000022</v>
      </c>
      <c r="O18" s="129">
        <f t="shared" si="41"/>
        <v>978821.09000000008</v>
      </c>
      <c r="P18" s="61">
        <f t="shared" si="16"/>
        <v>-431809.08831999986</v>
      </c>
      <c r="Q18" s="297">
        <f>'44 22'!Q18+'44 23'!Q18+'44 24'!Q18+'44 25'!Q18+'44 26'!Q18+'44 27'!Q18+'44 28'!Q18+'44 29'!Q18</f>
        <v>197026.57855999999</v>
      </c>
      <c r="R18" s="46">
        <f>'44 22'!R18+'44 23'!R18+'44 24'!R18+'44 25'!R18+'44 26'!R18+'44 27'!R18+'44 28'!R18+'44 29'!R18</f>
        <v>360605.05</v>
      </c>
      <c r="S18" s="47">
        <f t="shared" si="17"/>
        <v>-163578.47143999999</v>
      </c>
      <c r="T18" s="46">
        <f>'44 22'!T18+'44 23'!T18+'44 24'!T18+'44 25'!T18+'44 26'!T18+'44 27'!T18+'44 28'!T18+'44 29'!T18</f>
        <v>197026.57855999999</v>
      </c>
      <c r="U18" s="46">
        <f>'44 22'!U18+'44 23'!U18+'44 24'!U18+'44 25'!U18+'44 26'!U18+'44 27'!U18+'44 28'!U18+'44 29'!U18</f>
        <v>0</v>
      </c>
      <c r="V18" s="47">
        <f t="shared" si="18"/>
        <v>197026.57855999999</v>
      </c>
      <c r="W18" s="46">
        <f>'44 22'!W18+'44 23'!W18+'44 24'!W18+'44 25'!W18+'44 26'!W18+'44 27'!W18+'44 28'!W18+'44 29'!W18</f>
        <v>178045.31312000001</v>
      </c>
      <c r="X18" s="46">
        <f>'44 22'!X18+'44 23'!X18+'44 24'!X18+'44 25'!X18+'44 26'!X18+'44 27'!X18+'44 28'!X18+'44 29'!X18</f>
        <v>0</v>
      </c>
      <c r="Y18" s="48">
        <f t="shared" si="19"/>
        <v>178045.31312000001</v>
      </c>
      <c r="Z18" s="190">
        <f t="shared" si="42"/>
        <v>572098.47023999994</v>
      </c>
      <c r="AA18" s="200">
        <f t="shared" si="43"/>
        <v>360605.05</v>
      </c>
      <c r="AB18" s="61">
        <f t="shared" si="20"/>
        <v>211493.42023999995</v>
      </c>
      <c r="AC18" s="204">
        <f t="shared" si="44"/>
        <v>1119110.4719200004</v>
      </c>
      <c r="AD18" s="133">
        <f t="shared" si="45"/>
        <v>1339426.1400000001</v>
      </c>
      <c r="AE18" s="225">
        <f t="shared" si="21"/>
        <v>-220315.66807999974</v>
      </c>
      <c r="AF18" s="293">
        <f>'44 22'!AF18+'44 23'!AF18+'44 24'!AF18+'44 25'!AF18+'44 26'!AF18+'44 27'!AF18+'44 28'!AF18+'44 29'!AF18</f>
        <v>188229.62840000005</v>
      </c>
      <c r="AG18" s="46">
        <f>'44 22'!AG18+'44 23'!AG18+'44 24'!AG18+'44 25'!AG18+'44 26'!AG18+'44 27'!AG18+'44 28'!AG18+'44 29'!AG18</f>
        <v>0</v>
      </c>
      <c r="AH18" s="50">
        <f t="shared" si="22"/>
        <v>188229.62840000005</v>
      </c>
      <c r="AI18" s="46">
        <f>'44 22'!AI18+'44 23'!AI18+'44 24'!AI18+'44 25'!AI18+'44 26'!AI18+'44 27'!AI18+'44 28'!AI18+'44 29'!AI18</f>
        <v>188096.05184000006</v>
      </c>
      <c r="AJ18" s="46">
        <f>'44 22'!AJ18+'44 23'!AJ18+'44 24'!AJ18+'44 25'!AJ18+'44 26'!AJ18+'44 27'!AJ18+'44 28'!AJ18+'44 29'!AJ18</f>
        <v>0</v>
      </c>
      <c r="AK18" s="50">
        <f t="shared" si="23"/>
        <v>188096.05184000006</v>
      </c>
      <c r="AL18" s="46">
        <f>'44 22'!AL18+'44 23'!AL18+'44 24'!AL18+'44 25'!AL18+'44 26'!AL18+'44 27'!AL18+'44 28'!AL18+'44 29'!AL18</f>
        <v>170982.06312000004</v>
      </c>
      <c r="AM18" s="46">
        <f>'44 22'!AM18+'44 23'!AM18+'44 24'!AM18+'44 25'!AM18+'44 26'!AM18+'44 27'!AM18+'44 28'!AM18+'44 29'!AM18</f>
        <v>0</v>
      </c>
      <c r="AN18" s="48">
        <f t="shared" si="24"/>
        <v>170982.06312000004</v>
      </c>
      <c r="AO18" s="190">
        <f t="shared" si="25"/>
        <v>547307.7433600002</v>
      </c>
      <c r="AP18" s="129">
        <f t="shared" si="26"/>
        <v>0</v>
      </c>
      <c r="AQ18" s="222">
        <f t="shared" si="27"/>
        <v>547307.7433600002</v>
      </c>
      <c r="AR18" s="293">
        <f>'44 22'!AR18+'44 23'!AR18+'44 24'!AR18+'44 25'!AR18+'44 26'!AR18+'44 27'!AR18+'44 28'!AR18+'44 29'!AR18</f>
        <v>191050.17856000009</v>
      </c>
      <c r="AS18" s="46">
        <f>'44 22'!AS18+'44 23'!AS18+'44 24'!AS18+'44 25'!AS18+'44 26'!AS18+'44 27'!AS18+'44 28'!AS18+'44 29'!AS18</f>
        <v>0</v>
      </c>
      <c r="AT18" s="47">
        <f t="shared" si="28"/>
        <v>191050.17856000009</v>
      </c>
      <c r="AU18" s="46">
        <f>'44 22'!AU18+'44 23'!AU18+'44 24'!AU18+'44 25'!AU18+'44 26'!AU18+'44 27'!AU18+'44 28'!AU18+'44 29'!AU18</f>
        <v>191050.17856000009</v>
      </c>
      <c r="AV18" s="46">
        <f>'44 22'!AV18+'44 23'!AV18+'44 24'!AV18+'44 25'!AV18+'44 26'!AV18+'44 27'!AV18+'44 28'!AV18+'44 29'!AV18</f>
        <v>0</v>
      </c>
      <c r="AW18" s="47">
        <f t="shared" si="29"/>
        <v>191050.17856000009</v>
      </c>
      <c r="AX18" s="46">
        <f>'44 22'!AX18+'44 23'!AX18+'44 24'!AX18+'44 25'!AX18+'44 26'!AX18+'44 27'!AX18+'44 28'!AX18+'44 29'!AX18</f>
        <v>174780.43872000003</v>
      </c>
      <c r="AY18" s="46">
        <f>'44 22'!AY18+'44 23'!AY18+'44 24'!AY18+'44 25'!AY18+'44 26'!AY18+'44 27'!AY18+'44 28'!AY18+'44 29'!AY18</f>
        <v>0</v>
      </c>
      <c r="AZ18" s="50">
        <f t="shared" si="30"/>
        <v>174780.43872000003</v>
      </c>
      <c r="BA18" s="190">
        <f t="shared" si="31"/>
        <v>556880.79584000027</v>
      </c>
      <c r="BB18" s="200">
        <f t="shared" si="32"/>
        <v>0</v>
      </c>
      <c r="BC18" s="222">
        <f t="shared" si="33"/>
        <v>556880.79584000027</v>
      </c>
      <c r="BD18" s="204">
        <f t="shared" si="34"/>
        <v>1104188.5392000005</v>
      </c>
      <c r="BE18" s="217">
        <f t="shared" si="35"/>
        <v>0</v>
      </c>
      <c r="BF18" s="225">
        <f t="shared" si="36"/>
        <v>1104188.5392000005</v>
      </c>
      <c r="BG18" s="204">
        <f t="shared" si="37"/>
        <v>2223299.0111200009</v>
      </c>
      <c r="BH18" s="133">
        <f t="shared" si="38"/>
        <v>1339426.1400000001</v>
      </c>
      <c r="BI18" s="225">
        <f t="shared" si="39"/>
        <v>883872.87112000072</v>
      </c>
      <c r="BJ18" s="290"/>
    </row>
    <row r="19" spans="1:65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'44 22'!E19+'44 23'!E19+'44 24'!E19+'44 25'!E19+'44 26'!E19+'44 27'!E19+'44 28'!E19+'44 29'!E19</f>
        <v>452100</v>
      </c>
      <c r="F19" s="46">
        <f>'44 22'!F19+'44 23'!F19+'44 24'!F19+'44 25'!F19+'44 26'!F19+'44 27'!F19+'44 28'!F19+'44 29'!F19</f>
        <v>426612.51</v>
      </c>
      <c r="G19" s="47">
        <f t="shared" si="13"/>
        <v>25487.489999999991</v>
      </c>
      <c r="H19" s="46">
        <f>'44 22'!H19+'44 23'!H19+'44 24'!H19+'44 25'!H19+'44 26'!H19+'44 27'!H19+'44 28'!H19+'44 29'!H19</f>
        <v>343100</v>
      </c>
      <c r="I19" s="46">
        <f>'44 22'!I19+'44 23'!I19+'44 24'!I19+'44 25'!I19+'44 26'!I19+'44 27'!I19+'44 28'!I19+'44 29'!I19</f>
        <v>338517.73</v>
      </c>
      <c r="J19" s="47">
        <f t="shared" si="14"/>
        <v>4582.2700000000186</v>
      </c>
      <c r="K19" s="46">
        <f>'44 22'!K19+'44 23'!K19+'44 24'!K19+'44 25'!K19+'44 26'!K19+'44 27'!K19+'44 28'!K19+'44 29'!K19</f>
        <v>450600</v>
      </c>
      <c r="L19" s="46">
        <f>'44 22'!L19+'44 23'!L19+'44 24'!L19+'44 25'!L19+'44 26'!L19+'44 27'!L19+'44 28'!L19+'44 29'!L19</f>
        <v>99709.09</v>
      </c>
      <c r="M19" s="48">
        <f t="shared" si="15"/>
        <v>350890.91000000003</v>
      </c>
      <c r="N19" s="190">
        <f t="shared" si="40"/>
        <v>1245800</v>
      </c>
      <c r="O19" s="129">
        <f t="shared" si="41"/>
        <v>864839.33</v>
      </c>
      <c r="P19" s="61">
        <f t="shared" si="16"/>
        <v>380960.67000000004</v>
      </c>
      <c r="Q19" s="297">
        <f>'44 22'!Q19+'44 23'!Q19+'44 24'!Q19+'44 25'!Q19+'44 26'!Q19+'44 27'!Q19+'44 28'!Q19+'44 29'!Q19</f>
        <v>482999.99999999994</v>
      </c>
      <c r="R19" s="46">
        <f>'44 22'!R19+'44 23'!R19+'44 24'!R19+'44 25'!R19+'44 26'!R19+'44 27'!R19+'44 28'!R19+'44 29'!R19</f>
        <v>546025.12</v>
      </c>
      <c r="S19" s="47">
        <f t="shared" si="17"/>
        <v>-63025.120000000054</v>
      </c>
      <c r="T19" s="46">
        <f>'44 22'!T19+'44 23'!T19+'44 24'!T19+'44 25'!T19+'44 26'!T19+'44 27'!T19+'44 28'!T19+'44 29'!T19</f>
        <v>476000</v>
      </c>
      <c r="U19" s="46">
        <f>'44 22'!U19+'44 23'!U19+'44 24'!U19+'44 25'!U19+'44 26'!U19+'44 27'!U19+'44 28'!U19+'44 29'!U19</f>
        <v>0</v>
      </c>
      <c r="V19" s="47">
        <f t="shared" si="18"/>
        <v>476000</v>
      </c>
      <c r="W19" s="46">
        <f>'44 22'!W19+'44 23'!W19+'44 24'!W19+'44 25'!W19+'44 26'!W19+'44 27'!W19+'44 28'!W19+'44 29'!W19</f>
        <v>515500</v>
      </c>
      <c r="X19" s="46">
        <f>'44 22'!X19+'44 23'!X19+'44 24'!X19+'44 25'!X19+'44 26'!X19+'44 27'!X19+'44 28'!X19+'44 29'!X19</f>
        <v>0</v>
      </c>
      <c r="Y19" s="48">
        <f t="shared" si="19"/>
        <v>515500</v>
      </c>
      <c r="Z19" s="190">
        <f t="shared" si="42"/>
        <v>1474500</v>
      </c>
      <c r="AA19" s="200">
        <f t="shared" si="43"/>
        <v>546025.12</v>
      </c>
      <c r="AB19" s="61">
        <f t="shared" si="20"/>
        <v>928474.88</v>
      </c>
      <c r="AC19" s="204">
        <f t="shared" si="44"/>
        <v>2720300</v>
      </c>
      <c r="AD19" s="133">
        <f t="shared" si="45"/>
        <v>1410864.45</v>
      </c>
      <c r="AE19" s="225">
        <f t="shared" si="21"/>
        <v>1309435.55</v>
      </c>
      <c r="AF19" s="293">
        <f>'44 22'!AF19+'44 23'!AF19+'44 24'!AF19+'44 25'!AF19+'44 26'!AF19+'44 27'!AF19+'44 28'!AF19+'44 29'!AF19</f>
        <v>506250</v>
      </c>
      <c r="AG19" s="46">
        <f>'44 22'!AG19+'44 23'!AG19+'44 24'!AG19+'44 25'!AG19+'44 26'!AG19+'44 27'!AG19+'44 28'!AG19+'44 29'!AG19</f>
        <v>0</v>
      </c>
      <c r="AH19" s="50">
        <f t="shared" si="22"/>
        <v>506250</v>
      </c>
      <c r="AI19" s="46">
        <f>'44 22'!AI19+'44 23'!AI19+'44 24'!AI19+'44 25'!AI19+'44 26'!AI19+'44 27'!AI19+'44 28'!AI19+'44 29'!AI19</f>
        <v>534250</v>
      </c>
      <c r="AJ19" s="46">
        <f>'44 22'!AJ19+'44 23'!AJ19+'44 24'!AJ19+'44 25'!AJ19+'44 26'!AJ19+'44 27'!AJ19+'44 28'!AJ19+'44 29'!AJ19</f>
        <v>0</v>
      </c>
      <c r="AK19" s="50">
        <f t="shared" si="23"/>
        <v>534250</v>
      </c>
      <c r="AL19" s="46">
        <f>'44 22'!AL19+'44 23'!AL19+'44 24'!AL19+'44 25'!AL19+'44 26'!AL19+'44 27'!AL19+'44 28'!AL19+'44 29'!AL19</f>
        <v>432500</v>
      </c>
      <c r="AM19" s="46">
        <f>'44 22'!AM19+'44 23'!AM19+'44 24'!AM19+'44 25'!AM19+'44 26'!AM19+'44 27'!AM19+'44 28'!AM19+'44 29'!AM19</f>
        <v>0</v>
      </c>
      <c r="AN19" s="48">
        <f t="shared" si="24"/>
        <v>432500</v>
      </c>
      <c r="AO19" s="190">
        <f t="shared" si="25"/>
        <v>1473000</v>
      </c>
      <c r="AP19" s="129">
        <f t="shared" si="26"/>
        <v>0</v>
      </c>
      <c r="AQ19" s="222">
        <f t="shared" si="27"/>
        <v>1473000</v>
      </c>
      <c r="AR19" s="293">
        <f>'44 22'!AR19+'44 23'!AR19+'44 24'!AR19+'44 25'!AR19+'44 26'!AR19+'44 27'!AR19+'44 28'!AR19+'44 29'!AR19</f>
        <v>1142250</v>
      </c>
      <c r="AS19" s="46">
        <f>'44 22'!AS19+'44 23'!AS19+'44 24'!AS19+'44 25'!AS19+'44 26'!AS19+'44 27'!AS19+'44 28'!AS19+'44 29'!AS19</f>
        <v>0</v>
      </c>
      <c r="AT19" s="47">
        <f t="shared" si="28"/>
        <v>1142250</v>
      </c>
      <c r="AU19" s="46">
        <f>'44 22'!AU19+'44 23'!AU19+'44 24'!AU19+'44 25'!AU19+'44 26'!AU19+'44 27'!AU19+'44 28'!AU19+'44 29'!AU19</f>
        <v>483250</v>
      </c>
      <c r="AV19" s="46">
        <f>'44 22'!AV19+'44 23'!AV19+'44 24'!AV19+'44 25'!AV19+'44 26'!AV19+'44 27'!AV19+'44 28'!AV19+'44 29'!AV19</f>
        <v>0</v>
      </c>
      <c r="AW19" s="47">
        <f t="shared" si="29"/>
        <v>483250</v>
      </c>
      <c r="AX19" s="46">
        <f>'44 22'!AX19+'44 23'!AX19+'44 24'!AX19+'44 25'!AX19+'44 26'!AX19+'44 27'!AX19+'44 28'!AX19+'44 29'!AX19</f>
        <v>394500.00000000006</v>
      </c>
      <c r="AY19" s="46">
        <f>'44 22'!AY19+'44 23'!AY19+'44 24'!AY19+'44 25'!AY19+'44 26'!AY19+'44 27'!AY19+'44 28'!AY19+'44 29'!AY19</f>
        <v>0</v>
      </c>
      <c r="AZ19" s="50">
        <f t="shared" si="30"/>
        <v>394500.00000000006</v>
      </c>
      <c r="BA19" s="190">
        <f t="shared" si="31"/>
        <v>2020000</v>
      </c>
      <c r="BB19" s="200">
        <f t="shared" si="32"/>
        <v>0</v>
      </c>
      <c r="BC19" s="222">
        <f t="shared" si="33"/>
        <v>2020000</v>
      </c>
      <c r="BD19" s="204">
        <f t="shared" si="34"/>
        <v>3493000</v>
      </c>
      <c r="BE19" s="217">
        <f t="shared" si="35"/>
        <v>0</v>
      </c>
      <c r="BF19" s="225">
        <f t="shared" si="36"/>
        <v>3493000</v>
      </c>
      <c r="BG19" s="204">
        <f t="shared" si="37"/>
        <v>6213300</v>
      </c>
      <c r="BH19" s="133">
        <f t="shared" si="38"/>
        <v>1410864.45</v>
      </c>
      <c r="BI19" s="225">
        <f t="shared" si="39"/>
        <v>4802435.55</v>
      </c>
      <c r="BJ19" s="290"/>
    </row>
    <row r="20" spans="1:65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'44 22'!E20+'44 23'!E20+'44 24'!E20+'44 25'!E20+'44 26'!E20+'44 27'!E20+'44 28'!E20+'44 29'!E20</f>
        <v>0</v>
      </c>
      <c r="F20" s="46">
        <f>'44 22'!F20+'44 23'!F20+'44 24'!F20+'44 25'!F20+'44 26'!F20+'44 27'!F20+'44 28'!F20+'44 29'!F20</f>
        <v>0</v>
      </c>
      <c r="G20" s="47">
        <f t="shared" si="13"/>
        <v>0</v>
      </c>
      <c r="H20" s="46">
        <f>'44 22'!H20+'44 23'!H20+'44 24'!H20+'44 25'!H20+'44 26'!H20+'44 27'!H20+'44 28'!H20+'44 29'!H20</f>
        <v>0</v>
      </c>
      <c r="I20" s="46">
        <f>'44 22'!I20+'44 23'!I20+'44 24'!I20+'44 25'!I20+'44 26'!I20+'44 27'!I20+'44 28'!I20+'44 29'!I20</f>
        <v>0</v>
      </c>
      <c r="J20" s="47">
        <f t="shared" si="14"/>
        <v>0</v>
      </c>
      <c r="K20" s="46">
        <f>'44 22'!K20+'44 23'!K20+'44 24'!K20+'44 25'!K20+'44 26'!K20+'44 27'!K20+'44 28'!K20+'44 29'!K20</f>
        <v>0</v>
      </c>
      <c r="L20" s="46">
        <f>'44 22'!L20+'44 23'!L20+'44 24'!L20+'44 25'!L20+'44 26'!L20+'44 27'!L20+'44 28'!L20+'44 29'!L20</f>
        <v>0</v>
      </c>
      <c r="M20" s="48">
        <f t="shared" si="15"/>
        <v>0</v>
      </c>
      <c r="N20" s="190">
        <f t="shared" si="40"/>
        <v>0</v>
      </c>
      <c r="O20" s="129">
        <f t="shared" si="41"/>
        <v>0</v>
      </c>
      <c r="P20" s="61">
        <f t="shared" si="16"/>
        <v>0</v>
      </c>
      <c r="Q20" s="297">
        <f>'44 22'!Q20+'44 23'!Q20+'44 24'!Q20+'44 25'!Q20+'44 26'!Q20+'44 27'!Q20+'44 28'!Q20+'44 29'!Q20</f>
        <v>0</v>
      </c>
      <c r="R20" s="46">
        <f>'44 22'!R20+'44 23'!R20+'44 24'!R20+'44 25'!R20+'44 26'!R20+'44 27'!R20+'44 28'!R20+'44 29'!R20</f>
        <v>0</v>
      </c>
      <c r="S20" s="47">
        <f t="shared" si="17"/>
        <v>0</v>
      </c>
      <c r="T20" s="46">
        <f>'44 22'!T20+'44 23'!T20+'44 24'!T20+'44 25'!T20+'44 26'!T20+'44 27'!T20+'44 28'!T20+'44 29'!T20</f>
        <v>0</v>
      </c>
      <c r="U20" s="46">
        <f>'44 22'!U20+'44 23'!U20+'44 24'!U20+'44 25'!U20+'44 26'!U20+'44 27'!U20+'44 28'!U20+'44 29'!U20</f>
        <v>0</v>
      </c>
      <c r="V20" s="47">
        <f t="shared" si="18"/>
        <v>0</v>
      </c>
      <c r="W20" s="46">
        <f>'44 22'!W20+'44 23'!W20+'44 24'!W20+'44 25'!W20+'44 26'!W20+'44 27'!W20+'44 28'!W20+'44 29'!W20</f>
        <v>0</v>
      </c>
      <c r="X20" s="46">
        <f>'44 22'!X20+'44 23'!X20+'44 24'!X20+'44 25'!X20+'44 26'!X20+'44 27'!X20+'44 28'!X20+'44 29'!X20</f>
        <v>0</v>
      </c>
      <c r="Y20" s="48">
        <f t="shared" si="19"/>
        <v>0</v>
      </c>
      <c r="Z20" s="190">
        <f t="shared" si="42"/>
        <v>0</v>
      </c>
      <c r="AA20" s="200">
        <f t="shared" si="43"/>
        <v>0</v>
      </c>
      <c r="AB20" s="61">
        <f t="shared" si="20"/>
        <v>0</v>
      </c>
      <c r="AC20" s="204">
        <f t="shared" si="44"/>
        <v>0</v>
      </c>
      <c r="AD20" s="133">
        <f t="shared" si="45"/>
        <v>0</v>
      </c>
      <c r="AE20" s="225">
        <f t="shared" si="21"/>
        <v>0</v>
      </c>
      <c r="AF20" s="293">
        <f>'44 22'!AF20+'44 23'!AF20+'44 24'!AF20+'44 25'!AF20+'44 26'!AF20+'44 27'!AF20+'44 28'!AF20+'44 29'!AF20</f>
        <v>0</v>
      </c>
      <c r="AG20" s="46">
        <f>'44 22'!AG20+'44 23'!AG20+'44 24'!AG20+'44 25'!AG20+'44 26'!AG20+'44 27'!AG20+'44 28'!AG20+'44 29'!AG20</f>
        <v>0</v>
      </c>
      <c r="AH20" s="50">
        <f t="shared" si="22"/>
        <v>0</v>
      </c>
      <c r="AI20" s="46">
        <f>'44 22'!AI20+'44 23'!AI20+'44 24'!AI20+'44 25'!AI20+'44 26'!AI20+'44 27'!AI20+'44 28'!AI20+'44 29'!AI20</f>
        <v>0</v>
      </c>
      <c r="AJ20" s="46">
        <f>'44 22'!AJ20+'44 23'!AJ20+'44 24'!AJ20+'44 25'!AJ20+'44 26'!AJ20+'44 27'!AJ20+'44 28'!AJ20+'44 29'!AJ20</f>
        <v>0</v>
      </c>
      <c r="AK20" s="50">
        <f t="shared" si="23"/>
        <v>0</v>
      </c>
      <c r="AL20" s="46">
        <f>'44 22'!AL20+'44 23'!AL20+'44 24'!AL20+'44 25'!AL20+'44 26'!AL20+'44 27'!AL20+'44 28'!AL20+'44 29'!AL20</f>
        <v>0</v>
      </c>
      <c r="AM20" s="46">
        <f>'44 22'!AM20+'44 23'!AM20+'44 24'!AM20+'44 25'!AM20+'44 26'!AM20+'44 27'!AM20+'44 28'!AM20+'44 29'!AM20</f>
        <v>0</v>
      </c>
      <c r="AN20" s="48">
        <f t="shared" si="24"/>
        <v>0</v>
      </c>
      <c r="AO20" s="190">
        <f t="shared" si="25"/>
        <v>0</v>
      </c>
      <c r="AP20" s="129">
        <f t="shared" si="26"/>
        <v>0</v>
      </c>
      <c r="AQ20" s="222">
        <f t="shared" si="27"/>
        <v>0</v>
      </c>
      <c r="AR20" s="293">
        <f>'44 22'!AR20+'44 23'!AR20+'44 24'!AR20+'44 25'!AR20+'44 26'!AR20+'44 27'!AR20+'44 28'!AR20+'44 29'!AR20</f>
        <v>0</v>
      </c>
      <c r="AS20" s="46">
        <f>'44 22'!AS20+'44 23'!AS20+'44 24'!AS20+'44 25'!AS20+'44 26'!AS20+'44 27'!AS20+'44 28'!AS20+'44 29'!AS20</f>
        <v>0</v>
      </c>
      <c r="AT20" s="47">
        <f t="shared" si="28"/>
        <v>0</v>
      </c>
      <c r="AU20" s="46">
        <f>'44 22'!AU20+'44 23'!AU20+'44 24'!AU20+'44 25'!AU20+'44 26'!AU20+'44 27'!AU20+'44 28'!AU20+'44 29'!AU20</f>
        <v>0</v>
      </c>
      <c r="AV20" s="46">
        <f>'44 22'!AV20+'44 23'!AV20+'44 24'!AV20+'44 25'!AV20+'44 26'!AV20+'44 27'!AV20+'44 28'!AV20+'44 29'!AV20</f>
        <v>0</v>
      </c>
      <c r="AW20" s="47">
        <f t="shared" si="29"/>
        <v>0</v>
      </c>
      <c r="AX20" s="46">
        <f>'44 22'!AX20+'44 23'!AX20+'44 24'!AX20+'44 25'!AX20+'44 26'!AX20+'44 27'!AX20+'44 28'!AX20+'44 29'!AX20</f>
        <v>0</v>
      </c>
      <c r="AY20" s="46">
        <f>'44 22'!AY20+'44 23'!AY20+'44 24'!AY20+'44 25'!AY20+'44 26'!AY20+'44 27'!AY20+'44 28'!AY20+'44 29'!AY20</f>
        <v>0</v>
      </c>
      <c r="AZ20" s="50">
        <f t="shared" si="30"/>
        <v>0</v>
      </c>
      <c r="BA20" s="190">
        <f t="shared" si="31"/>
        <v>0</v>
      </c>
      <c r="BB20" s="200">
        <f t="shared" si="32"/>
        <v>0</v>
      </c>
      <c r="BC20" s="222">
        <f t="shared" si="33"/>
        <v>0</v>
      </c>
      <c r="BD20" s="204">
        <f t="shared" si="34"/>
        <v>0</v>
      </c>
      <c r="BE20" s="217">
        <f t="shared" si="35"/>
        <v>0</v>
      </c>
      <c r="BF20" s="225">
        <f t="shared" si="36"/>
        <v>0</v>
      </c>
      <c r="BG20" s="204">
        <f t="shared" si="37"/>
        <v>0</v>
      </c>
      <c r="BH20" s="133">
        <f t="shared" si="38"/>
        <v>0</v>
      </c>
      <c r="BI20" s="225">
        <f t="shared" si="39"/>
        <v>0</v>
      </c>
      <c r="BJ20" s="290"/>
    </row>
    <row r="21" spans="1:65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46">
        <f>'44 22'!E21+'44 23'!E21+'44 24'!E21+'44 25'!E21+'44 26'!E21+'44 27'!E21+'44 28'!E21+'44 29'!E21</f>
        <v>0</v>
      </c>
      <c r="F21" s="46">
        <f>'44 22'!F21+'44 23'!F21+'44 24'!F21+'44 25'!F21+'44 26'!F21+'44 27'!F21+'44 28'!F21+'44 29'!F21</f>
        <v>0</v>
      </c>
      <c r="G21" s="47">
        <f t="shared" si="13"/>
        <v>0</v>
      </c>
      <c r="H21" s="46">
        <f>'44 22'!H21+'44 23'!H21+'44 24'!H21+'44 25'!H21+'44 26'!H21+'44 27'!H21+'44 28'!H21+'44 29'!H21</f>
        <v>0</v>
      </c>
      <c r="I21" s="46">
        <f>'44 22'!I21+'44 23'!I21+'44 24'!I21+'44 25'!I21+'44 26'!I21+'44 27'!I21+'44 28'!I21+'44 29'!I21</f>
        <v>0</v>
      </c>
      <c r="J21" s="47">
        <f t="shared" si="14"/>
        <v>0</v>
      </c>
      <c r="K21" s="46">
        <f>'44 22'!K21+'44 23'!K21+'44 24'!K21+'44 25'!K21+'44 26'!K21+'44 27'!K21+'44 28'!K21+'44 29'!K21</f>
        <v>0</v>
      </c>
      <c r="L21" s="46">
        <f>'44 22'!L21+'44 23'!L21+'44 24'!L21+'44 25'!L21+'44 26'!L21+'44 27'!L21+'44 28'!L21+'44 29'!L21</f>
        <v>0</v>
      </c>
      <c r="M21" s="48">
        <f t="shared" si="15"/>
        <v>0</v>
      </c>
      <c r="N21" s="190">
        <f t="shared" si="40"/>
        <v>0</v>
      </c>
      <c r="O21" s="129">
        <f t="shared" si="41"/>
        <v>0</v>
      </c>
      <c r="P21" s="61">
        <f t="shared" si="16"/>
        <v>0</v>
      </c>
      <c r="Q21" s="297">
        <f>'44 22'!Q21+'44 23'!Q21+'44 24'!Q21+'44 25'!Q21+'44 26'!Q21+'44 27'!Q21+'44 28'!Q21+'44 29'!Q21</f>
        <v>0</v>
      </c>
      <c r="R21" s="46">
        <f>'44 22'!R21+'44 23'!R21+'44 24'!R21+'44 25'!R21+'44 26'!R21+'44 27'!R21+'44 28'!R21+'44 29'!R21</f>
        <v>0</v>
      </c>
      <c r="S21" s="47">
        <f t="shared" si="17"/>
        <v>0</v>
      </c>
      <c r="T21" s="46">
        <f>'44 22'!T21+'44 23'!T21+'44 24'!T21+'44 25'!T21+'44 26'!T21+'44 27'!T21+'44 28'!T21+'44 29'!T21</f>
        <v>0</v>
      </c>
      <c r="U21" s="46">
        <f>'44 22'!U21+'44 23'!U21+'44 24'!U21+'44 25'!U21+'44 26'!U21+'44 27'!U21+'44 28'!U21+'44 29'!U21</f>
        <v>0</v>
      </c>
      <c r="V21" s="47">
        <f t="shared" si="18"/>
        <v>0</v>
      </c>
      <c r="W21" s="46">
        <f>'44 22'!W21+'44 23'!W21+'44 24'!W21+'44 25'!W21+'44 26'!W21+'44 27'!W21+'44 28'!W21+'44 29'!W21</f>
        <v>0</v>
      </c>
      <c r="X21" s="46">
        <f>'44 22'!X21+'44 23'!X21+'44 24'!X21+'44 25'!X21+'44 26'!X21+'44 27'!X21+'44 28'!X21+'44 29'!X21</f>
        <v>0</v>
      </c>
      <c r="Y21" s="48">
        <f t="shared" si="19"/>
        <v>0</v>
      </c>
      <c r="Z21" s="190">
        <f t="shared" si="42"/>
        <v>0</v>
      </c>
      <c r="AA21" s="200">
        <f t="shared" si="43"/>
        <v>0</v>
      </c>
      <c r="AB21" s="61">
        <f t="shared" si="20"/>
        <v>0</v>
      </c>
      <c r="AC21" s="204">
        <f t="shared" si="44"/>
        <v>0</v>
      </c>
      <c r="AD21" s="133">
        <f t="shared" si="45"/>
        <v>0</v>
      </c>
      <c r="AE21" s="225">
        <f t="shared" si="21"/>
        <v>0</v>
      </c>
      <c r="AF21" s="295">
        <f>'44 22'!AF21+'44 23'!AF21+'44 24'!AF21+'44 25'!AF21+'44 26'!AF21+'44 27'!AF21+'44 28'!AF21+'44 29'!AF21</f>
        <v>0</v>
      </c>
      <c r="AG21" s="55">
        <f>'44 22'!AG21+'44 23'!AG21+'44 24'!AG21+'44 25'!AG21+'44 26'!AG21+'44 27'!AG21+'44 28'!AG21+'44 29'!AG21</f>
        <v>0</v>
      </c>
      <c r="AH21" s="50">
        <f t="shared" si="22"/>
        <v>0</v>
      </c>
      <c r="AI21" s="55">
        <f>'44 22'!AI21+'44 23'!AI21+'44 24'!AI21+'44 25'!AI21+'44 26'!AI21+'44 27'!AI21+'44 28'!AI21+'44 29'!AI21</f>
        <v>0</v>
      </c>
      <c r="AJ21" s="55">
        <f>'44 22'!AJ21+'44 23'!AJ21+'44 24'!AJ21+'44 25'!AJ21+'44 26'!AJ21+'44 27'!AJ21+'44 28'!AJ21+'44 29'!AJ21</f>
        <v>0</v>
      </c>
      <c r="AK21" s="50">
        <f t="shared" si="23"/>
        <v>0</v>
      </c>
      <c r="AL21" s="55">
        <f>'44 22'!AL21+'44 23'!AL21+'44 24'!AL21+'44 25'!AL21+'44 26'!AL21+'44 27'!AL21+'44 28'!AL21+'44 29'!AL21</f>
        <v>0</v>
      </c>
      <c r="AM21" s="55">
        <f>'44 22'!AM21+'44 23'!AM21+'44 24'!AM21+'44 25'!AM21+'44 26'!AM21+'44 27'!AM21+'44 28'!AM21+'44 29'!AM21</f>
        <v>0</v>
      </c>
      <c r="AN21" s="48">
        <f t="shared" si="24"/>
        <v>0</v>
      </c>
      <c r="AO21" s="190">
        <f t="shared" si="25"/>
        <v>0</v>
      </c>
      <c r="AP21" s="129">
        <f t="shared" si="26"/>
        <v>0</v>
      </c>
      <c r="AQ21" s="222">
        <f t="shared" si="27"/>
        <v>0</v>
      </c>
      <c r="AR21" s="293">
        <f>'44 22'!AR21+'44 23'!AR21+'44 24'!AR21+'44 25'!AR21+'44 26'!AR21+'44 27'!AR21+'44 28'!AR21+'44 29'!AR21</f>
        <v>0</v>
      </c>
      <c r="AS21" s="46">
        <f>'44 22'!AS21+'44 23'!AS21+'44 24'!AS21+'44 25'!AS21+'44 26'!AS21+'44 27'!AS21+'44 28'!AS21+'44 29'!AS21</f>
        <v>0</v>
      </c>
      <c r="AT21" s="47">
        <f t="shared" si="28"/>
        <v>0</v>
      </c>
      <c r="AU21" s="46">
        <f>'44 22'!AU21+'44 23'!AU21+'44 24'!AU21+'44 25'!AU21+'44 26'!AU21+'44 27'!AU21+'44 28'!AU21+'44 29'!AU21</f>
        <v>0</v>
      </c>
      <c r="AV21" s="46">
        <f>'44 22'!AV21+'44 23'!AV21+'44 24'!AV21+'44 25'!AV21+'44 26'!AV21+'44 27'!AV21+'44 28'!AV21+'44 29'!AV21</f>
        <v>0</v>
      </c>
      <c r="AW21" s="47">
        <f t="shared" si="29"/>
        <v>0</v>
      </c>
      <c r="AX21" s="46">
        <f>'44 22'!AX21+'44 23'!AX21+'44 24'!AX21+'44 25'!AX21+'44 26'!AX21+'44 27'!AX21+'44 28'!AX21+'44 29'!AX21</f>
        <v>0</v>
      </c>
      <c r="AY21" s="46">
        <f>'44 22'!AY21+'44 23'!AY21+'44 24'!AY21+'44 25'!AY21+'44 26'!AY21+'44 27'!AY21+'44 28'!AY21+'44 29'!AY21</f>
        <v>0</v>
      </c>
      <c r="AZ21" s="50">
        <f t="shared" si="30"/>
        <v>0</v>
      </c>
      <c r="BA21" s="190">
        <f t="shared" si="31"/>
        <v>0</v>
      </c>
      <c r="BB21" s="200">
        <f t="shared" si="32"/>
        <v>0</v>
      </c>
      <c r="BC21" s="222">
        <f t="shared" si="33"/>
        <v>0</v>
      </c>
      <c r="BD21" s="204">
        <f t="shared" si="34"/>
        <v>0</v>
      </c>
      <c r="BE21" s="217">
        <f t="shared" si="35"/>
        <v>0</v>
      </c>
      <c r="BF21" s="225">
        <f t="shared" si="36"/>
        <v>0</v>
      </c>
      <c r="BG21" s="204">
        <f t="shared" si="37"/>
        <v>0</v>
      </c>
      <c r="BH21" s="133">
        <f t="shared" si="38"/>
        <v>0</v>
      </c>
      <c r="BI21" s="225">
        <f t="shared" si="39"/>
        <v>0</v>
      </c>
      <c r="BJ21" s="290"/>
    </row>
    <row r="22" spans="1:65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'44 22'!E22+'44 23'!E22+'44 24'!E22+'44 25'!E22+'44 26'!E22+'44 27'!E22+'44 28'!E22+'44 29'!E22</f>
        <v>0</v>
      </c>
      <c r="F22" s="46">
        <f>'44 22'!F22+'44 23'!F22+'44 24'!F22+'44 25'!F22+'44 26'!F22+'44 27'!F22+'44 28'!F22+'44 29'!F22</f>
        <v>0</v>
      </c>
      <c r="G22" s="47">
        <f t="shared" si="13"/>
        <v>0</v>
      </c>
      <c r="H22" s="46">
        <f>'44 22'!H22+'44 23'!H22+'44 24'!H22+'44 25'!H22+'44 26'!H22+'44 27'!H22+'44 28'!H22+'44 29'!H22</f>
        <v>0</v>
      </c>
      <c r="I22" s="46">
        <f>'44 22'!I22+'44 23'!I22+'44 24'!I22+'44 25'!I22+'44 26'!I22+'44 27'!I22+'44 28'!I22+'44 29'!I22</f>
        <v>0</v>
      </c>
      <c r="J22" s="47">
        <f t="shared" si="14"/>
        <v>0</v>
      </c>
      <c r="K22" s="46">
        <f>'44 22'!K22+'44 23'!K22+'44 24'!K22+'44 25'!K22+'44 26'!K22+'44 27'!K22+'44 28'!K22+'44 29'!K22</f>
        <v>0</v>
      </c>
      <c r="L22" s="46">
        <f>'44 22'!L22+'44 23'!L22+'44 24'!L22+'44 25'!L22+'44 26'!L22+'44 27'!L22+'44 28'!L22+'44 29'!L22</f>
        <v>0</v>
      </c>
      <c r="M22" s="48">
        <f t="shared" si="15"/>
        <v>0</v>
      </c>
      <c r="N22" s="190">
        <f t="shared" si="40"/>
        <v>0</v>
      </c>
      <c r="O22" s="129">
        <f t="shared" si="41"/>
        <v>0</v>
      </c>
      <c r="P22" s="61">
        <f t="shared" si="16"/>
        <v>0</v>
      </c>
      <c r="Q22" s="297">
        <f>'44 22'!Q22+'44 23'!Q22+'44 24'!Q22+'44 25'!Q22+'44 26'!Q22+'44 27'!Q22+'44 28'!Q22+'44 29'!Q22</f>
        <v>0</v>
      </c>
      <c r="R22" s="46">
        <f>'44 22'!R22+'44 23'!R22+'44 24'!R22+'44 25'!R22+'44 26'!R22+'44 27'!R22+'44 28'!R22+'44 29'!R22</f>
        <v>0</v>
      </c>
      <c r="S22" s="47">
        <f t="shared" si="17"/>
        <v>0</v>
      </c>
      <c r="T22" s="46">
        <f>'44 22'!T22+'44 23'!T22+'44 24'!T22+'44 25'!T22+'44 26'!T22+'44 27'!T22+'44 28'!T22+'44 29'!T22</f>
        <v>0</v>
      </c>
      <c r="U22" s="46">
        <f>'44 22'!U22+'44 23'!U22+'44 24'!U22+'44 25'!U22+'44 26'!U22+'44 27'!U22+'44 28'!U22+'44 29'!U22</f>
        <v>0</v>
      </c>
      <c r="V22" s="47">
        <f t="shared" si="18"/>
        <v>0</v>
      </c>
      <c r="W22" s="46">
        <f>'44 22'!W22+'44 23'!W22+'44 24'!W22+'44 25'!W22+'44 26'!W22+'44 27'!W22+'44 28'!W22+'44 29'!W22</f>
        <v>0</v>
      </c>
      <c r="X22" s="46">
        <f>'44 22'!X22+'44 23'!X22+'44 24'!X22+'44 25'!X22+'44 26'!X22+'44 27'!X22+'44 28'!X22+'44 29'!X22</f>
        <v>0</v>
      </c>
      <c r="Y22" s="48">
        <f t="shared" si="19"/>
        <v>0</v>
      </c>
      <c r="Z22" s="190">
        <f t="shared" si="42"/>
        <v>0</v>
      </c>
      <c r="AA22" s="200">
        <f t="shared" si="43"/>
        <v>0</v>
      </c>
      <c r="AB22" s="61">
        <f t="shared" si="20"/>
        <v>0</v>
      </c>
      <c r="AC22" s="204">
        <f t="shared" si="44"/>
        <v>0</v>
      </c>
      <c r="AD22" s="133">
        <f t="shared" si="45"/>
        <v>0</v>
      </c>
      <c r="AE22" s="225">
        <f t="shared" si="21"/>
        <v>0</v>
      </c>
      <c r="AF22" s="293">
        <f>'44 22'!AF22+'44 23'!AF22+'44 24'!AF22+'44 25'!AF22+'44 26'!AF22+'44 27'!AF22+'44 28'!AF22+'44 29'!AF22</f>
        <v>0</v>
      </c>
      <c r="AG22" s="46">
        <f>'44 22'!AG22+'44 23'!AG22+'44 24'!AG22+'44 25'!AG22+'44 26'!AG22+'44 27'!AG22+'44 28'!AG22+'44 29'!AG22</f>
        <v>0</v>
      </c>
      <c r="AH22" s="50">
        <f t="shared" si="22"/>
        <v>0</v>
      </c>
      <c r="AI22" s="46">
        <f>'44 22'!AI22+'44 23'!AI22+'44 24'!AI22+'44 25'!AI22+'44 26'!AI22+'44 27'!AI22+'44 28'!AI22+'44 29'!AI22</f>
        <v>0</v>
      </c>
      <c r="AJ22" s="46">
        <f>'44 22'!AJ22+'44 23'!AJ22+'44 24'!AJ22+'44 25'!AJ22+'44 26'!AJ22+'44 27'!AJ22+'44 28'!AJ22+'44 29'!AJ22</f>
        <v>0</v>
      </c>
      <c r="AK22" s="50">
        <f t="shared" si="23"/>
        <v>0</v>
      </c>
      <c r="AL22" s="46">
        <f>'44 22'!AL22+'44 23'!AL22+'44 24'!AL22+'44 25'!AL22+'44 26'!AL22+'44 27'!AL22+'44 28'!AL22+'44 29'!AL22</f>
        <v>0</v>
      </c>
      <c r="AM22" s="46">
        <f>'44 22'!AM22+'44 23'!AM22+'44 24'!AM22+'44 25'!AM22+'44 26'!AM22+'44 27'!AM22+'44 28'!AM22+'44 29'!AM22</f>
        <v>0</v>
      </c>
      <c r="AN22" s="48">
        <f t="shared" si="24"/>
        <v>0</v>
      </c>
      <c r="AO22" s="190">
        <f t="shared" si="25"/>
        <v>0</v>
      </c>
      <c r="AP22" s="129">
        <f t="shared" si="26"/>
        <v>0</v>
      </c>
      <c r="AQ22" s="222">
        <f t="shared" si="27"/>
        <v>0</v>
      </c>
      <c r="AR22" s="293">
        <f>'44 22'!AR22+'44 23'!AR22+'44 24'!AR22+'44 25'!AR22+'44 26'!AR22+'44 27'!AR22+'44 28'!AR22+'44 29'!AR22</f>
        <v>0</v>
      </c>
      <c r="AS22" s="46">
        <f>'44 22'!AS22+'44 23'!AS22+'44 24'!AS22+'44 25'!AS22+'44 26'!AS22+'44 27'!AS22+'44 28'!AS22+'44 29'!AS22</f>
        <v>0</v>
      </c>
      <c r="AT22" s="47">
        <f t="shared" si="28"/>
        <v>0</v>
      </c>
      <c r="AU22" s="46">
        <f>'44 22'!AU22+'44 23'!AU22+'44 24'!AU22+'44 25'!AU22+'44 26'!AU22+'44 27'!AU22+'44 28'!AU22+'44 29'!AU22</f>
        <v>0</v>
      </c>
      <c r="AV22" s="46">
        <f>'44 22'!AV22+'44 23'!AV22+'44 24'!AV22+'44 25'!AV22+'44 26'!AV22+'44 27'!AV22+'44 28'!AV22+'44 29'!AV22</f>
        <v>0</v>
      </c>
      <c r="AW22" s="47">
        <f t="shared" si="29"/>
        <v>0</v>
      </c>
      <c r="AX22" s="46">
        <f>'44 22'!AX22+'44 23'!AX22+'44 24'!AX22+'44 25'!AX22+'44 26'!AX22+'44 27'!AX22+'44 28'!AX22+'44 29'!AX22</f>
        <v>0</v>
      </c>
      <c r="AY22" s="46">
        <f>'44 22'!AY22+'44 23'!AY22+'44 24'!AY22+'44 25'!AY22+'44 26'!AY22+'44 27'!AY22+'44 28'!AY22+'44 29'!AY22</f>
        <v>0</v>
      </c>
      <c r="AZ22" s="50">
        <f t="shared" si="30"/>
        <v>0</v>
      </c>
      <c r="BA22" s="190">
        <f t="shared" si="31"/>
        <v>0</v>
      </c>
      <c r="BB22" s="200">
        <f t="shared" si="32"/>
        <v>0</v>
      </c>
      <c r="BC22" s="222">
        <f t="shared" si="33"/>
        <v>0</v>
      </c>
      <c r="BD22" s="204">
        <f t="shared" si="34"/>
        <v>0</v>
      </c>
      <c r="BE22" s="217">
        <f t="shared" si="35"/>
        <v>0</v>
      </c>
      <c r="BF22" s="225">
        <f t="shared" si="36"/>
        <v>0</v>
      </c>
      <c r="BG22" s="204">
        <f t="shared" si="37"/>
        <v>0</v>
      </c>
      <c r="BH22" s="133">
        <f t="shared" si="38"/>
        <v>0</v>
      </c>
      <c r="BI22" s="225">
        <f t="shared" si="39"/>
        <v>0</v>
      </c>
      <c r="BJ22" s="290"/>
      <c r="BM22" s="34" t="s">
        <v>113</v>
      </c>
    </row>
    <row r="23" spans="1:65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'44 22'!E23+'44 23'!E23+'44 24'!E23+'44 25'!E23+'44 26'!E23+'44 27'!E23+'44 28'!E23+'44 29'!E23</f>
        <v>576342</v>
      </c>
      <c r="F23" s="46">
        <f>'44 22'!F23+'44 23'!F23+'44 24'!F23+'44 25'!F23+'44 26'!F23+'44 27'!F23+'44 28'!F23+'44 29'!F23</f>
        <v>647140.28</v>
      </c>
      <c r="G23" s="47">
        <f t="shared" si="13"/>
        <v>-70798.280000000028</v>
      </c>
      <c r="H23" s="46">
        <f>'44 22'!H23+'44 23'!H23+'44 24'!H23+'44 25'!H23+'44 26'!H23+'44 27'!H23+'44 28'!H23+'44 29'!H23</f>
        <v>579000</v>
      </c>
      <c r="I23" s="46">
        <f>'44 22'!I23+'44 23'!I23+'44 24'!I23+'44 25'!I23+'44 26'!I23+'44 27'!I23+'44 28'!I23+'44 29'!I23</f>
        <v>760778.46</v>
      </c>
      <c r="J23" s="47">
        <f t="shared" si="14"/>
        <v>-181778.45999999996</v>
      </c>
      <c r="K23" s="46">
        <f>'44 22'!K23+'44 23'!K23+'44 24'!K23+'44 25'!K23+'44 26'!K23+'44 27'!K23+'44 28'!K23+'44 29'!K23</f>
        <v>634000</v>
      </c>
      <c r="L23" s="46">
        <f>'44 22'!L23+'44 23'!L23+'44 24'!L23+'44 25'!L23+'44 26'!L23+'44 27'!L23+'44 28'!L23+'44 29'!L23</f>
        <v>1168980.6299999999</v>
      </c>
      <c r="M23" s="48">
        <f t="shared" si="15"/>
        <v>-534980.62999999989</v>
      </c>
      <c r="N23" s="190">
        <f t="shared" si="40"/>
        <v>1789342</v>
      </c>
      <c r="O23" s="129">
        <f t="shared" si="41"/>
        <v>2576899.37</v>
      </c>
      <c r="P23" s="61">
        <f t="shared" si="16"/>
        <v>-787557.37000000011</v>
      </c>
      <c r="Q23" s="297">
        <f>'44 22'!Q23+'44 23'!Q23+'44 24'!Q23+'44 25'!Q23+'44 26'!Q23+'44 27'!Q23+'44 28'!Q23+'44 29'!Q23</f>
        <v>574000</v>
      </c>
      <c r="R23" s="46">
        <f>'44 22'!R23+'44 23'!R23+'44 24'!R23+'44 25'!R23+'44 26'!R23+'44 27'!R23+'44 28'!R23+'44 29'!R23</f>
        <v>1453882.21</v>
      </c>
      <c r="S23" s="47">
        <f t="shared" si="17"/>
        <v>-879882.21</v>
      </c>
      <c r="T23" s="46">
        <f>'44 22'!T23+'44 23'!T23+'44 24'!T23+'44 25'!T23+'44 26'!T23+'44 27'!T23+'44 28'!T23+'44 29'!T23</f>
        <v>576342</v>
      </c>
      <c r="U23" s="46">
        <f>'44 22'!U23+'44 23'!U23+'44 24'!U23+'44 25'!U23+'44 26'!U23+'44 27'!U23+'44 28'!U23+'44 29'!U23</f>
        <v>0</v>
      </c>
      <c r="V23" s="47">
        <f t="shared" si="18"/>
        <v>576342</v>
      </c>
      <c r="W23" s="46">
        <f>'44 22'!W23+'44 23'!W23+'44 24'!W23+'44 25'!W23+'44 26'!W23+'44 27'!W23+'44 28'!W23+'44 29'!W23</f>
        <v>629000</v>
      </c>
      <c r="X23" s="46">
        <f>'44 22'!X23+'44 23'!X23+'44 24'!X23+'44 25'!X23+'44 26'!X23+'44 27'!X23+'44 28'!X23+'44 29'!X23</f>
        <v>0</v>
      </c>
      <c r="Y23" s="48">
        <f t="shared" si="19"/>
        <v>629000</v>
      </c>
      <c r="Z23" s="190">
        <f t="shared" si="42"/>
        <v>1779342</v>
      </c>
      <c r="AA23" s="200">
        <f t="shared" si="43"/>
        <v>1453882.21</v>
      </c>
      <c r="AB23" s="61">
        <f t="shared" si="20"/>
        <v>325459.79000000004</v>
      </c>
      <c r="AC23" s="204">
        <f t="shared" si="44"/>
        <v>3568684</v>
      </c>
      <c r="AD23" s="133">
        <f t="shared" si="45"/>
        <v>4030781.58</v>
      </c>
      <c r="AE23" s="225">
        <f t="shared" si="21"/>
        <v>-462097.58000000007</v>
      </c>
      <c r="AF23" s="293">
        <f>'44 22'!AF23+'44 23'!AF23+'44 24'!AF23+'44 25'!AF23+'44 26'!AF23+'44 27'!AF23+'44 28'!AF23+'44 29'!AF23</f>
        <v>574000</v>
      </c>
      <c r="AG23" s="46">
        <f>'44 22'!AG23+'44 23'!AG23+'44 24'!AG23+'44 25'!AG23+'44 26'!AG23+'44 27'!AG23+'44 28'!AG23+'44 29'!AG23</f>
        <v>0</v>
      </c>
      <c r="AH23" s="50">
        <f t="shared" si="22"/>
        <v>574000</v>
      </c>
      <c r="AI23" s="46">
        <f>'44 22'!AI23+'44 23'!AI23+'44 24'!AI23+'44 25'!AI23+'44 26'!AI23+'44 27'!AI23+'44 28'!AI23+'44 29'!AI23</f>
        <v>574000</v>
      </c>
      <c r="AJ23" s="46">
        <f>'44 22'!AJ23+'44 23'!AJ23+'44 24'!AJ23+'44 25'!AJ23+'44 26'!AJ23+'44 27'!AJ23+'44 28'!AJ23+'44 29'!AJ23</f>
        <v>0</v>
      </c>
      <c r="AK23" s="50">
        <f t="shared" si="23"/>
        <v>574000</v>
      </c>
      <c r="AL23" s="46">
        <f>'44 22'!AL23+'44 23'!AL23+'44 24'!AL23+'44 25'!AL23+'44 26'!AL23+'44 27'!AL23+'44 28'!AL23+'44 29'!AL23</f>
        <v>626342</v>
      </c>
      <c r="AM23" s="46">
        <f>'44 22'!AM23+'44 23'!AM23+'44 24'!AM23+'44 25'!AM23+'44 26'!AM23+'44 27'!AM23+'44 28'!AM23+'44 29'!AM23</f>
        <v>0</v>
      </c>
      <c r="AN23" s="48">
        <f t="shared" si="24"/>
        <v>626342</v>
      </c>
      <c r="AO23" s="190">
        <f t="shared" si="25"/>
        <v>1774342</v>
      </c>
      <c r="AP23" s="129">
        <f t="shared" si="26"/>
        <v>0</v>
      </c>
      <c r="AQ23" s="222">
        <f t="shared" si="27"/>
        <v>1774342</v>
      </c>
      <c r="AR23" s="293">
        <f>'44 22'!AR23+'44 23'!AR23+'44 24'!AR23+'44 25'!AR23+'44 26'!AR23+'44 27'!AR23+'44 28'!AR23+'44 29'!AR23</f>
        <v>574000</v>
      </c>
      <c r="AS23" s="46">
        <f>'44 22'!AS23+'44 23'!AS23+'44 24'!AS23+'44 25'!AS23+'44 26'!AS23+'44 27'!AS23+'44 28'!AS23+'44 29'!AS23</f>
        <v>0</v>
      </c>
      <c r="AT23" s="47">
        <f t="shared" si="28"/>
        <v>574000</v>
      </c>
      <c r="AU23" s="46">
        <f>'44 22'!AU23+'44 23'!AU23+'44 24'!AU23+'44 25'!AU23+'44 26'!AU23+'44 27'!AU23+'44 28'!AU23+'44 29'!AU23</f>
        <v>574000</v>
      </c>
      <c r="AV23" s="46">
        <f>'44 22'!AV23+'44 23'!AV23+'44 24'!AV23+'44 25'!AV23+'44 26'!AV23+'44 27'!AV23+'44 28'!AV23+'44 29'!AV23</f>
        <v>0</v>
      </c>
      <c r="AW23" s="47">
        <f t="shared" si="29"/>
        <v>574000</v>
      </c>
      <c r="AX23" s="46">
        <f>'44 22'!AX23+'44 23'!AX23+'44 24'!AX23+'44 25'!AX23+'44 26'!AX23+'44 27'!AX23+'44 28'!AX23+'44 29'!AX23</f>
        <v>574000</v>
      </c>
      <c r="AY23" s="46">
        <f>'44 22'!AY23+'44 23'!AY23+'44 24'!AY23+'44 25'!AY23+'44 26'!AY23+'44 27'!AY23+'44 28'!AY23+'44 29'!AY23</f>
        <v>0</v>
      </c>
      <c r="AZ23" s="50">
        <f t="shared" si="30"/>
        <v>574000</v>
      </c>
      <c r="BA23" s="190">
        <f t="shared" si="31"/>
        <v>1722000</v>
      </c>
      <c r="BB23" s="200">
        <f t="shared" si="32"/>
        <v>0</v>
      </c>
      <c r="BC23" s="222">
        <f t="shared" si="33"/>
        <v>1722000</v>
      </c>
      <c r="BD23" s="204">
        <f t="shared" si="34"/>
        <v>3496342</v>
      </c>
      <c r="BE23" s="217">
        <f t="shared" si="35"/>
        <v>0</v>
      </c>
      <c r="BF23" s="225">
        <f t="shared" si="36"/>
        <v>3496342</v>
      </c>
      <c r="BG23" s="204">
        <f t="shared" si="37"/>
        <v>7065026</v>
      </c>
      <c r="BH23" s="133">
        <f t="shared" si="38"/>
        <v>4030781.58</v>
      </c>
      <c r="BI23" s="225">
        <f t="shared" si="39"/>
        <v>3034244.42</v>
      </c>
      <c r="BJ23" s="290"/>
    </row>
    <row r="24" spans="1:65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'44 22'!E24+'44 23'!E24+'44 24'!E24+'44 25'!E24+'44 26'!E24+'44 27'!E24+'44 28'!E24+'44 29'!E24</f>
        <v>0</v>
      </c>
      <c r="F24" s="46">
        <f>'44 22'!F24+'44 23'!F24+'44 24'!F24+'44 25'!F24+'44 26'!F24+'44 27'!F24+'44 28'!F24+'44 29'!F24</f>
        <v>0</v>
      </c>
      <c r="G24" s="47">
        <f t="shared" si="13"/>
        <v>0</v>
      </c>
      <c r="H24" s="46">
        <f>'44 22'!H24+'44 23'!H24+'44 24'!H24+'44 25'!H24+'44 26'!H24+'44 27'!H24+'44 28'!H24+'44 29'!H24</f>
        <v>0</v>
      </c>
      <c r="I24" s="46">
        <f>'44 22'!I24+'44 23'!I24+'44 24'!I24+'44 25'!I24+'44 26'!I24+'44 27'!I24+'44 28'!I24+'44 29'!I24</f>
        <v>0</v>
      </c>
      <c r="J24" s="47">
        <f t="shared" si="14"/>
        <v>0</v>
      </c>
      <c r="K24" s="46">
        <f>'44 22'!K24+'44 23'!K24+'44 24'!K24+'44 25'!K24+'44 26'!K24+'44 27'!K24+'44 28'!K24+'44 29'!K24</f>
        <v>0</v>
      </c>
      <c r="L24" s="46">
        <f>'44 22'!L24+'44 23'!L24+'44 24'!L24+'44 25'!L24+'44 26'!L24+'44 27'!L24+'44 28'!L24+'44 29'!L24</f>
        <v>0</v>
      </c>
      <c r="M24" s="48">
        <f t="shared" si="15"/>
        <v>0</v>
      </c>
      <c r="N24" s="190">
        <f t="shared" si="40"/>
        <v>0</v>
      </c>
      <c r="O24" s="129">
        <f t="shared" si="41"/>
        <v>0</v>
      </c>
      <c r="P24" s="61">
        <f t="shared" si="16"/>
        <v>0</v>
      </c>
      <c r="Q24" s="297">
        <f>'44 22'!Q24+'44 23'!Q24+'44 24'!Q24+'44 25'!Q24+'44 26'!Q24+'44 27'!Q24+'44 28'!Q24+'44 29'!Q24</f>
        <v>0</v>
      </c>
      <c r="R24" s="46">
        <f>'44 22'!R24+'44 23'!R24+'44 24'!R24+'44 25'!R24+'44 26'!R24+'44 27'!R24+'44 28'!R24+'44 29'!R24</f>
        <v>0</v>
      </c>
      <c r="S24" s="47">
        <f t="shared" si="17"/>
        <v>0</v>
      </c>
      <c r="T24" s="46">
        <f>'44 22'!T24+'44 23'!T24+'44 24'!T24+'44 25'!T24+'44 26'!T24+'44 27'!T24+'44 28'!T24+'44 29'!T24</f>
        <v>0</v>
      </c>
      <c r="U24" s="46">
        <f>'44 22'!U24+'44 23'!U24+'44 24'!U24+'44 25'!U24+'44 26'!U24+'44 27'!U24+'44 28'!U24+'44 29'!U24</f>
        <v>0</v>
      </c>
      <c r="V24" s="47">
        <f t="shared" si="18"/>
        <v>0</v>
      </c>
      <c r="W24" s="46">
        <f>'44 22'!W24+'44 23'!W24+'44 24'!W24+'44 25'!W24+'44 26'!W24+'44 27'!W24+'44 28'!W24+'44 29'!W24</f>
        <v>0</v>
      </c>
      <c r="X24" s="46">
        <f>'44 22'!X24+'44 23'!X24+'44 24'!X24+'44 25'!X24+'44 26'!X24+'44 27'!X24+'44 28'!X24+'44 29'!X24</f>
        <v>0</v>
      </c>
      <c r="Y24" s="48">
        <f t="shared" si="19"/>
        <v>0</v>
      </c>
      <c r="Z24" s="190">
        <f t="shared" si="42"/>
        <v>0</v>
      </c>
      <c r="AA24" s="200">
        <f t="shared" si="43"/>
        <v>0</v>
      </c>
      <c r="AB24" s="61">
        <f t="shared" si="20"/>
        <v>0</v>
      </c>
      <c r="AC24" s="204">
        <f t="shared" si="44"/>
        <v>0</v>
      </c>
      <c r="AD24" s="133">
        <f t="shared" si="45"/>
        <v>0</v>
      </c>
      <c r="AE24" s="225">
        <f t="shared" si="21"/>
        <v>0</v>
      </c>
      <c r="AF24" s="293">
        <f>'44 22'!AF24+'44 23'!AF24+'44 24'!AF24+'44 25'!AF24+'44 26'!AF24+'44 27'!AF24+'44 28'!AF24+'44 29'!AF24</f>
        <v>0</v>
      </c>
      <c r="AG24" s="46">
        <f>'44 22'!AG24+'44 23'!AG24+'44 24'!AG24+'44 25'!AG24+'44 26'!AG24+'44 27'!AG24+'44 28'!AG24+'44 29'!AG24</f>
        <v>0</v>
      </c>
      <c r="AH24" s="50">
        <f t="shared" si="22"/>
        <v>0</v>
      </c>
      <c r="AI24" s="46">
        <f>'44 22'!AI24+'44 23'!AI24+'44 24'!AI24+'44 25'!AI24+'44 26'!AI24+'44 27'!AI24+'44 28'!AI24+'44 29'!AI24</f>
        <v>0</v>
      </c>
      <c r="AJ24" s="46">
        <f>'44 22'!AJ24+'44 23'!AJ24+'44 24'!AJ24+'44 25'!AJ24+'44 26'!AJ24+'44 27'!AJ24+'44 28'!AJ24+'44 29'!AJ24</f>
        <v>0</v>
      </c>
      <c r="AK24" s="50">
        <f t="shared" si="23"/>
        <v>0</v>
      </c>
      <c r="AL24" s="46">
        <f>'44 22'!AL24+'44 23'!AL24+'44 24'!AL24+'44 25'!AL24+'44 26'!AL24+'44 27'!AL24+'44 28'!AL24+'44 29'!AL24</f>
        <v>0</v>
      </c>
      <c r="AM24" s="46">
        <f>'44 22'!AM24+'44 23'!AM24+'44 24'!AM24+'44 25'!AM24+'44 26'!AM24+'44 27'!AM24+'44 28'!AM24+'44 29'!AM24</f>
        <v>0</v>
      </c>
      <c r="AN24" s="48">
        <f t="shared" si="24"/>
        <v>0</v>
      </c>
      <c r="AO24" s="190">
        <f t="shared" si="25"/>
        <v>0</v>
      </c>
      <c r="AP24" s="129">
        <f t="shared" si="26"/>
        <v>0</v>
      </c>
      <c r="AQ24" s="222">
        <f t="shared" si="27"/>
        <v>0</v>
      </c>
      <c r="AR24" s="293">
        <f>'44 22'!AR24+'44 23'!AR24+'44 24'!AR24+'44 25'!AR24+'44 26'!AR24+'44 27'!AR24+'44 28'!AR24+'44 29'!AR24</f>
        <v>0</v>
      </c>
      <c r="AS24" s="46">
        <f>'44 22'!AS24+'44 23'!AS24+'44 24'!AS24+'44 25'!AS24+'44 26'!AS24+'44 27'!AS24+'44 28'!AS24+'44 29'!AS24</f>
        <v>0</v>
      </c>
      <c r="AT24" s="47">
        <f t="shared" si="28"/>
        <v>0</v>
      </c>
      <c r="AU24" s="46">
        <f>'44 22'!AU24+'44 23'!AU24+'44 24'!AU24+'44 25'!AU24+'44 26'!AU24+'44 27'!AU24+'44 28'!AU24+'44 29'!AU24</f>
        <v>0</v>
      </c>
      <c r="AV24" s="46">
        <f>'44 22'!AV24+'44 23'!AV24+'44 24'!AV24+'44 25'!AV24+'44 26'!AV24+'44 27'!AV24+'44 28'!AV24+'44 29'!AV24</f>
        <v>0</v>
      </c>
      <c r="AW24" s="47">
        <f t="shared" si="29"/>
        <v>0</v>
      </c>
      <c r="AX24" s="46">
        <f>'44 22'!AX24+'44 23'!AX24+'44 24'!AX24+'44 25'!AX24+'44 26'!AX24+'44 27'!AX24+'44 28'!AX24+'44 29'!AX24</f>
        <v>0</v>
      </c>
      <c r="AY24" s="46">
        <f>'44 22'!AY24+'44 23'!AY24+'44 24'!AY24+'44 25'!AY24+'44 26'!AY24+'44 27'!AY24+'44 28'!AY24+'44 29'!AY24</f>
        <v>0</v>
      </c>
      <c r="AZ24" s="50">
        <f t="shared" si="30"/>
        <v>0</v>
      </c>
      <c r="BA24" s="190">
        <f t="shared" si="31"/>
        <v>0</v>
      </c>
      <c r="BB24" s="200">
        <f t="shared" si="32"/>
        <v>0</v>
      </c>
      <c r="BC24" s="222">
        <f t="shared" si="33"/>
        <v>0</v>
      </c>
      <c r="BD24" s="204">
        <f t="shared" si="34"/>
        <v>0</v>
      </c>
      <c r="BE24" s="217">
        <f t="shared" si="35"/>
        <v>0</v>
      </c>
      <c r="BF24" s="225">
        <f t="shared" si="36"/>
        <v>0</v>
      </c>
      <c r="BG24" s="204">
        <f t="shared" si="37"/>
        <v>0</v>
      </c>
      <c r="BH24" s="133">
        <f t="shared" si="38"/>
        <v>0</v>
      </c>
      <c r="BI24" s="225">
        <f t="shared" si="39"/>
        <v>0</v>
      </c>
      <c r="BJ24" s="290"/>
    </row>
    <row r="25" spans="1:65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'44 22'!E25+'44 23'!E25+'44 24'!E25+'44 25'!E25+'44 26'!E25+'44 27'!E25+'44 28'!E25+'44 29'!E25</f>
        <v>0</v>
      </c>
      <c r="F25" s="46">
        <f>'44 22'!F25+'44 23'!F25+'44 24'!F25+'44 25'!F25+'44 26'!F25+'44 27'!F25+'44 28'!F25+'44 29'!F25</f>
        <v>0</v>
      </c>
      <c r="G25" s="47">
        <f t="shared" si="13"/>
        <v>0</v>
      </c>
      <c r="H25" s="46">
        <f>'44 22'!H25+'44 23'!H25+'44 24'!H25+'44 25'!H25+'44 26'!H25+'44 27'!H25+'44 28'!H25+'44 29'!H25</f>
        <v>0</v>
      </c>
      <c r="I25" s="46">
        <f>'44 22'!I25+'44 23'!I25+'44 24'!I25+'44 25'!I25+'44 26'!I25+'44 27'!I25+'44 28'!I25+'44 29'!I25</f>
        <v>0</v>
      </c>
      <c r="J25" s="47">
        <f t="shared" si="14"/>
        <v>0</v>
      </c>
      <c r="K25" s="46">
        <f>'44 22'!K25+'44 23'!K25+'44 24'!K25+'44 25'!K25+'44 26'!K25+'44 27'!K25+'44 28'!K25+'44 29'!K25</f>
        <v>0</v>
      </c>
      <c r="L25" s="46">
        <f>'44 22'!L25+'44 23'!L25+'44 24'!L25+'44 25'!L25+'44 26'!L25+'44 27'!L25+'44 28'!L25+'44 29'!L25</f>
        <v>0</v>
      </c>
      <c r="M25" s="48">
        <f t="shared" si="15"/>
        <v>0</v>
      </c>
      <c r="N25" s="190">
        <f t="shared" si="40"/>
        <v>0</v>
      </c>
      <c r="O25" s="129">
        <f t="shared" si="41"/>
        <v>0</v>
      </c>
      <c r="P25" s="61">
        <f t="shared" si="16"/>
        <v>0</v>
      </c>
      <c r="Q25" s="297">
        <f>'44 22'!Q25+'44 23'!Q25+'44 24'!Q25+'44 25'!Q25+'44 26'!Q25+'44 27'!Q25+'44 28'!Q25+'44 29'!Q25</f>
        <v>0</v>
      </c>
      <c r="R25" s="46">
        <f>'44 22'!R25+'44 23'!R25+'44 24'!R25+'44 25'!R25+'44 26'!R25+'44 27'!R25+'44 28'!R25+'44 29'!R25</f>
        <v>0</v>
      </c>
      <c r="S25" s="47">
        <f t="shared" si="17"/>
        <v>0</v>
      </c>
      <c r="T25" s="46">
        <f>'44 22'!T25+'44 23'!T25+'44 24'!T25+'44 25'!T25+'44 26'!T25+'44 27'!T25+'44 28'!T25+'44 29'!T25</f>
        <v>0</v>
      </c>
      <c r="U25" s="46">
        <f>'44 22'!U25+'44 23'!U25+'44 24'!U25+'44 25'!U25+'44 26'!U25+'44 27'!U25+'44 28'!U25+'44 29'!U25</f>
        <v>0</v>
      </c>
      <c r="V25" s="47">
        <f t="shared" si="18"/>
        <v>0</v>
      </c>
      <c r="W25" s="46">
        <f>'44 22'!W25+'44 23'!W25+'44 24'!W25+'44 25'!W25+'44 26'!W25+'44 27'!W25+'44 28'!W25+'44 29'!W25</f>
        <v>0</v>
      </c>
      <c r="X25" s="46">
        <f>'44 22'!X25+'44 23'!X25+'44 24'!X25+'44 25'!X25+'44 26'!X25+'44 27'!X25+'44 28'!X25+'44 29'!X25</f>
        <v>0</v>
      </c>
      <c r="Y25" s="48">
        <f t="shared" si="19"/>
        <v>0</v>
      </c>
      <c r="Z25" s="190">
        <f t="shared" si="42"/>
        <v>0</v>
      </c>
      <c r="AA25" s="200">
        <f t="shared" si="43"/>
        <v>0</v>
      </c>
      <c r="AB25" s="61">
        <f t="shared" si="20"/>
        <v>0</v>
      </c>
      <c r="AC25" s="204">
        <f t="shared" si="44"/>
        <v>0</v>
      </c>
      <c r="AD25" s="133">
        <f t="shared" si="45"/>
        <v>0</v>
      </c>
      <c r="AE25" s="225">
        <f t="shared" si="21"/>
        <v>0</v>
      </c>
      <c r="AF25" s="293">
        <f>'44 22'!AF25+'44 23'!AF25+'44 24'!AF25+'44 25'!AF25+'44 26'!AF25+'44 27'!AF25+'44 28'!AF25+'44 29'!AF25</f>
        <v>0</v>
      </c>
      <c r="AG25" s="46">
        <f>'44 22'!AG25+'44 23'!AG25+'44 24'!AG25+'44 25'!AG25+'44 26'!AG25+'44 27'!AG25+'44 28'!AG25+'44 29'!AG25</f>
        <v>0</v>
      </c>
      <c r="AH25" s="50">
        <f t="shared" si="22"/>
        <v>0</v>
      </c>
      <c r="AI25" s="46">
        <f>'44 22'!AI25+'44 23'!AI25+'44 24'!AI25+'44 25'!AI25+'44 26'!AI25+'44 27'!AI25+'44 28'!AI25+'44 29'!AI25</f>
        <v>0</v>
      </c>
      <c r="AJ25" s="46">
        <f>'44 22'!AJ25+'44 23'!AJ25+'44 24'!AJ25+'44 25'!AJ25+'44 26'!AJ25+'44 27'!AJ25+'44 28'!AJ25+'44 29'!AJ25</f>
        <v>0</v>
      </c>
      <c r="AK25" s="50">
        <f t="shared" si="23"/>
        <v>0</v>
      </c>
      <c r="AL25" s="46">
        <f>'44 22'!AL25+'44 23'!AL25+'44 24'!AL25+'44 25'!AL25+'44 26'!AL25+'44 27'!AL25+'44 28'!AL25+'44 29'!AL25</f>
        <v>0</v>
      </c>
      <c r="AM25" s="46">
        <f>'44 22'!AM25+'44 23'!AM25+'44 24'!AM25+'44 25'!AM25+'44 26'!AM25+'44 27'!AM25+'44 28'!AM25+'44 29'!AM25</f>
        <v>0</v>
      </c>
      <c r="AN25" s="48">
        <f t="shared" si="24"/>
        <v>0</v>
      </c>
      <c r="AO25" s="190">
        <f t="shared" si="25"/>
        <v>0</v>
      </c>
      <c r="AP25" s="129">
        <f t="shared" si="26"/>
        <v>0</v>
      </c>
      <c r="AQ25" s="222">
        <f t="shared" si="27"/>
        <v>0</v>
      </c>
      <c r="AR25" s="293">
        <f>'44 22'!AR25+'44 23'!AR25+'44 24'!AR25+'44 25'!AR25+'44 26'!AR25+'44 27'!AR25+'44 28'!AR25+'44 29'!AR25</f>
        <v>0</v>
      </c>
      <c r="AS25" s="46">
        <f>'44 22'!AS25+'44 23'!AS25+'44 24'!AS25+'44 25'!AS25+'44 26'!AS25+'44 27'!AS25+'44 28'!AS25+'44 29'!AS25</f>
        <v>0</v>
      </c>
      <c r="AT25" s="47">
        <f t="shared" si="28"/>
        <v>0</v>
      </c>
      <c r="AU25" s="46">
        <f>'44 22'!AU25+'44 23'!AU25+'44 24'!AU25+'44 25'!AU25+'44 26'!AU25+'44 27'!AU25+'44 28'!AU25+'44 29'!AU25</f>
        <v>0</v>
      </c>
      <c r="AV25" s="46">
        <f>'44 22'!AV25+'44 23'!AV25+'44 24'!AV25+'44 25'!AV25+'44 26'!AV25+'44 27'!AV25+'44 28'!AV25+'44 29'!AV25</f>
        <v>0</v>
      </c>
      <c r="AW25" s="47">
        <f t="shared" si="29"/>
        <v>0</v>
      </c>
      <c r="AX25" s="46">
        <f>'44 22'!AX25+'44 23'!AX25+'44 24'!AX25+'44 25'!AX25+'44 26'!AX25+'44 27'!AX25+'44 28'!AX25+'44 29'!AX25</f>
        <v>0</v>
      </c>
      <c r="AY25" s="46">
        <f>'44 22'!AY25+'44 23'!AY25+'44 24'!AY25+'44 25'!AY25+'44 26'!AY25+'44 27'!AY25+'44 28'!AY25+'44 29'!AY25</f>
        <v>0</v>
      </c>
      <c r="AZ25" s="50">
        <f t="shared" si="30"/>
        <v>0</v>
      </c>
      <c r="BA25" s="190">
        <f t="shared" si="31"/>
        <v>0</v>
      </c>
      <c r="BB25" s="200">
        <f t="shared" si="32"/>
        <v>0</v>
      </c>
      <c r="BC25" s="222">
        <f t="shared" si="33"/>
        <v>0</v>
      </c>
      <c r="BD25" s="204">
        <f t="shared" si="34"/>
        <v>0</v>
      </c>
      <c r="BE25" s="217">
        <f t="shared" si="35"/>
        <v>0</v>
      </c>
      <c r="BF25" s="225">
        <f t="shared" si="36"/>
        <v>0</v>
      </c>
      <c r="BG25" s="204">
        <f t="shared" si="37"/>
        <v>0</v>
      </c>
      <c r="BH25" s="133">
        <f t="shared" si="38"/>
        <v>0</v>
      </c>
      <c r="BI25" s="225">
        <f t="shared" si="39"/>
        <v>0</v>
      </c>
      <c r="BJ25" s="290"/>
    </row>
    <row r="26" spans="1:65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'44 22'!E26+'44 23'!E26+'44 24'!E26+'44 25'!E26+'44 26'!E26+'44 27'!E26+'44 28'!E26+'44 29'!E26</f>
        <v>0</v>
      </c>
      <c r="F26" s="46">
        <f>'44 22'!F26+'44 23'!F26+'44 24'!F26+'44 25'!F26+'44 26'!F26+'44 27'!F26+'44 28'!F26+'44 29'!F26</f>
        <v>0</v>
      </c>
      <c r="G26" s="47">
        <f t="shared" si="13"/>
        <v>0</v>
      </c>
      <c r="H26" s="46">
        <f>'44 22'!H26+'44 23'!H26+'44 24'!H26+'44 25'!H26+'44 26'!H26+'44 27'!H26+'44 28'!H26+'44 29'!H26</f>
        <v>0</v>
      </c>
      <c r="I26" s="46">
        <f>'44 22'!I26+'44 23'!I26+'44 24'!I26+'44 25'!I26+'44 26'!I26+'44 27'!I26+'44 28'!I26+'44 29'!I26</f>
        <v>0</v>
      </c>
      <c r="J26" s="47">
        <f t="shared" si="14"/>
        <v>0</v>
      </c>
      <c r="K26" s="46">
        <f>'44 22'!K26+'44 23'!K26+'44 24'!K26+'44 25'!K26+'44 26'!K26+'44 27'!K26+'44 28'!K26+'44 29'!K26</f>
        <v>0</v>
      </c>
      <c r="L26" s="46">
        <f>'44 22'!L26+'44 23'!L26+'44 24'!L26+'44 25'!L26+'44 26'!L26+'44 27'!L26+'44 28'!L26+'44 29'!L26</f>
        <v>0</v>
      </c>
      <c r="M26" s="48">
        <f t="shared" si="15"/>
        <v>0</v>
      </c>
      <c r="N26" s="190">
        <f t="shared" si="40"/>
        <v>0</v>
      </c>
      <c r="O26" s="129">
        <f t="shared" si="41"/>
        <v>0</v>
      </c>
      <c r="P26" s="61">
        <f t="shared" si="16"/>
        <v>0</v>
      </c>
      <c r="Q26" s="297">
        <f>'44 22'!Q26+'44 23'!Q26+'44 24'!Q26+'44 25'!Q26+'44 26'!Q26+'44 27'!Q26+'44 28'!Q26+'44 29'!Q26</f>
        <v>0</v>
      </c>
      <c r="R26" s="46">
        <f>'44 22'!R26+'44 23'!R26+'44 24'!R26+'44 25'!R26+'44 26'!R26+'44 27'!R26+'44 28'!R26+'44 29'!R26</f>
        <v>0</v>
      </c>
      <c r="S26" s="47">
        <f t="shared" si="17"/>
        <v>0</v>
      </c>
      <c r="T26" s="46">
        <f>'44 22'!T26+'44 23'!T26+'44 24'!T26+'44 25'!T26+'44 26'!T26+'44 27'!T26+'44 28'!T26+'44 29'!T26</f>
        <v>0</v>
      </c>
      <c r="U26" s="46">
        <f>'44 22'!U26+'44 23'!U26+'44 24'!U26+'44 25'!U26+'44 26'!U26+'44 27'!U26+'44 28'!U26+'44 29'!U26</f>
        <v>0</v>
      </c>
      <c r="V26" s="47">
        <f t="shared" si="18"/>
        <v>0</v>
      </c>
      <c r="W26" s="46">
        <f>'44 22'!W26+'44 23'!W26+'44 24'!W26+'44 25'!W26+'44 26'!W26+'44 27'!W26+'44 28'!W26+'44 29'!W26</f>
        <v>0</v>
      </c>
      <c r="X26" s="46">
        <f>'44 22'!X26+'44 23'!X26+'44 24'!X26+'44 25'!X26+'44 26'!X26+'44 27'!X26+'44 28'!X26+'44 29'!X26</f>
        <v>0</v>
      </c>
      <c r="Y26" s="48">
        <f t="shared" si="19"/>
        <v>0</v>
      </c>
      <c r="Z26" s="190">
        <f t="shared" si="42"/>
        <v>0</v>
      </c>
      <c r="AA26" s="200">
        <f t="shared" si="43"/>
        <v>0</v>
      </c>
      <c r="AB26" s="61">
        <f t="shared" si="20"/>
        <v>0</v>
      </c>
      <c r="AC26" s="204">
        <f t="shared" si="44"/>
        <v>0</v>
      </c>
      <c r="AD26" s="133">
        <f t="shared" si="45"/>
        <v>0</v>
      </c>
      <c r="AE26" s="225">
        <f t="shared" si="21"/>
        <v>0</v>
      </c>
      <c r="AF26" s="293">
        <f>'44 22'!AF26+'44 23'!AF26+'44 24'!AF26+'44 25'!AF26+'44 26'!AF26+'44 27'!AF26+'44 28'!AF26+'44 29'!AF26</f>
        <v>0</v>
      </c>
      <c r="AG26" s="46">
        <f>'44 22'!AG26+'44 23'!AG26+'44 24'!AG26+'44 25'!AG26+'44 26'!AG26+'44 27'!AG26+'44 28'!AG26+'44 29'!AG26</f>
        <v>0</v>
      </c>
      <c r="AH26" s="50">
        <f t="shared" si="22"/>
        <v>0</v>
      </c>
      <c r="AI26" s="46">
        <f>'44 22'!AI26+'44 23'!AI26+'44 24'!AI26+'44 25'!AI26+'44 26'!AI26+'44 27'!AI26+'44 28'!AI26+'44 29'!AI26</f>
        <v>0</v>
      </c>
      <c r="AJ26" s="46">
        <f>'44 22'!AJ26+'44 23'!AJ26+'44 24'!AJ26+'44 25'!AJ26+'44 26'!AJ26+'44 27'!AJ26+'44 28'!AJ26+'44 29'!AJ26</f>
        <v>0</v>
      </c>
      <c r="AK26" s="50">
        <f t="shared" si="23"/>
        <v>0</v>
      </c>
      <c r="AL26" s="46">
        <f>'44 22'!AL26+'44 23'!AL26+'44 24'!AL26+'44 25'!AL26+'44 26'!AL26+'44 27'!AL26+'44 28'!AL26+'44 29'!AL26</f>
        <v>0</v>
      </c>
      <c r="AM26" s="46">
        <f>'44 22'!AM26+'44 23'!AM26+'44 24'!AM26+'44 25'!AM26+'44 26'!AM26+'44 27'!AM26+'44 28'!AM26+'44 29'!AM26</f>
        <v>0</v>
      </c>
      <c r="AN26" s="48">
        <f t="shared" si="24"/>
        <v>0</v>
      </c>
      <c r="AO26" s="190">
        <f t="shared" si="25"/>
        <v>0</v>
      </c>
      <c r="AP26" s="129">
        <f t="shared" si="26"/>
        <v>0</v>
      </c>
      <c r="AQ26" s="222">
        <f t="shared" si="27"/>
        <v>0</v>
      </c>
      <c r="AR26" s="293">
        <f>'44 22'!AR26+'44 23'!AR26+'44 24'!AR26+'44 25'!AR26+'44 26'!AR26+'44 27'!AR26+'44 28'!AR26+'44 29'!AR26</f>
        <v>0</v>
      </c>
      <c r="AS26" s="46">
        <f>'44 22'!AS26+'44 23'!AS26+'44 24'!AS26+'44 25'!AS26+'44 26'!AS26+'44 27'!AS26+'44 28'!AS26+'44 29'!AS26</f>
        <v>0</v>
      </c>
      <c r="AT26" s="47">
        <f t="shared" si="28"/>
        <v>0</v>
      </c>
      <c r="AU26" s="46">
        <f>'44 22'!AU26+'44 23'!AU26+'44 24'!AU26+'44 25'!AU26+'44 26'!AU26+'44 27'!AU26+'44 28'!AU26+'44 29'!AU26</f>
        <v>0</v>
      </c>
      <c r="AV26" s="46">
        <f>'44 22'!AV26+'44 23'!AV26+'44 24'!AV26+'44 25'!AV26+'44 26'!AV26+'44 27'!AV26+'44 28'!AV26+'44 29'!AV26</f>
        <v>0</v>
      </c>
      <c r="AW26" s="47">
        <f t="shared" si="29"/>
        <v>0</v>
      </c>
      <c r="AX26" s="46">
        <f>'44 22'!AX26+'44 23'!AX26+'44 24'!AX26+'44 25'!AX26+'44 26'!AX26+'44 27'!AX26+'44 28'!AX26+'44 29'!AX26</f>
        <v>0</v>
      </c>
      <c r="AY26" s="46">
        <f>'44 22'!AY26+'44 23'!AY26+'44 24'!AY26+'44 25'!AY26+'44 26'!AY26+'44 27'!AY26+'44 28'!AY26+'44 29'!AY26</f>
        <v>0</v>
      </c>
      <c r="AZ26" s="50">
        <f t="shared" si="30"/>
        <v>0</v>
      </c>
      <c r="BA26" s="190">
        <f t="shared" si="31"/>
        <v>0</v>
      </c>
      <c r="BB26" s="200">
        <f t="shared" si="32"/>
        <v>0</v>
      </c>
      <c r="BC26" s="222">
        <f t="shared" si="33"/>
        <v>0</v>
      </c>
      <c r="BD26" s="204">
        <f t="shared" si="34"/>
        <v>0</v>
      </c>
      <c r="BE26" s="217">
        <f t="shared" si="35"/>
        <v>0</v>
      </c>
      <c r="BF26" s="225">
        <f t="shared" si="36"/>
        <v>0</v>
      </c>
      <c r="BG26" s="204">
        <f t="shared" si="37"/>
        <v>0</v>
      </c>
      <c r="BH26" s="133">
        <f t="shared" si="38"/>
        <v>0</v>
      </c>
      <c r="BI26" s="225">
        <f t="shared" si="39"/>
        <v>0</v>
      </c>
      <c r="BJ26" s="290"/>
    </row>
    <row r="27" spans="1:65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'44 22'!E27+'44 23'!E27+'44 24'!E27+'44 25'!E27+'44 26'!E27+'44 27'!E27+'44 28'!E27+'44 29'!E27</f>
        <v>0</v>
      </c>
      <c r="F27" s="46">
        <f>'44 22'!F27+'44 23'!F27+'44 24'!F27+'44 25'!F27+'44 26'!F27+'44 27'!F27+'44 28'!F27+'44 29'!F27</f>
        <v>0</v>
      </c>
      <c r="G27" s="47">
        <f t="shared" si="13"/>
        <v>0</v>
      </c>
      <c r="H27" s="46">
        <f>'44 22'!H27+'44 23'!H27+'44 24'!H27+'44 25'!H27+'44 26'!H27+'44 27'!H27+'44 28'!H27+'44 29'!H27</f>
        <v>0</v>
      </c>
      <c r="I27" s="46">
        <f>'44 22'!I27+'44 23'!I27+'44 24'!I27+'44 25'!I27+'44 26'!I27+'44 27'!I27+'44 28'!I27+'44 29'!I27</f>
        <v>0</v>
      </c>
      <c r="J27" s="47">
        <f t="shared" si="14"/>
        <v>0</v>
      </c>
      <c r="K27" s="46">
        <f>'44 22'!K27+'44 23'!K27+'44 24'!K27+'44 25'!K27+'44 26'!K27+'44 27'!K27+'44 28'!K27+'44 29'!K27</f>
        <v>0</v>
      </c>
      <c r="L27" s="46">
        <f>'44 22'!L27+'44 23'!L27+'44 24'!L27+'44 25'!L27+'44 26'!L27+'44 27'!L27+'44 28'!L27+'44 29'!L27</f>
        <v>0</v>
      </c>
      <c r="M27" s="48">
        <f t="shared" si="15"/>
        <v>0</v>
      </c>
      <c r="N27" s="190">
        <f t="shared" si="40"/>
        <v>0</v>
      </c>
      <c r="O27" s="129">
        <f t="shared" si="41"/>
        <v>0</v>
      </c>
      <c r="P27" s="61">
        <f t="shared" si="16"/>
        <v>0</v>
      </c>
      <c r="Q27" s="297">
        <f>'44 22'!Q27+'44 23'!Q27+'44 24'!Q27+'44 25'!Q27+'44 26'!Q27+'44 27'!Q27+'44 28'!Q27+'44 29'!Q27</f>
        <v>0</v>
      </c>
      <c r="R27" s="46">
        <f>'44 22'!R27+'44 23'!R27+'44 24'!R27+'44 25'!R27+'44 26'!R27+'44 27'!R27+'44 28'!R27+'44 29'!R27</f>
        <v>0</v>
      </c>
      <c r="S27" s="47">
        <f t="shared" si="17"/>
        <v>0</v>
      </c>
      <c r="T27" s="46">
        <f>'44 22'!T27+'44 23'!T27+'44 24'!T27+'44 25'!T27+'44 26'!T27+'44 27'!T27+'44 28'!T27+'44 29'!T27</f>
        <v>0</v>
      </c>
      <c r="U27" s="46">
        <f>'44 22'!U27+'44 23'!U27+'44 24'!U27+'44 25'!U27+'44 26'!U27+'44 27'!U27+'44 28'!U27+'44 29'!U27</f>
        <v>0</v>
      </c>
      <c r="V27" s="47">
        <f t="shared" si="18"/>
        <v>0</v>
      </c>
      <c r="W27" s="46">
        <f>'44 22'!W27+'44 23'!W27+'44 24'!W27+'44 25'!W27+'44 26'!W27+'44 27'!W27+'44 28'!W27+'44 29'!W27</f>
        <v>0</v>
      </c>
      <c r="X27" s="46">
        <f>'44 22'!X27+'44 23'!X27+'44 24'!X27+'44 25'!X27+'44 26'!X27+'44 27'!X27+'44 28'!X27+'44 29'!X27</f>
        <v>0</v>
      </c>
      <c r="Y27" s="48">
        <f t="shared" si="19"/>
        <v>0</v>
      </c>
      <c r="Z27" s="190">
        <f t="shared" si="42"/>
        <v>0</v>
      </c>
      <c r="AA27" s="200">
        <f t="shared" si="43"/>
        <v>0</v>
      </c>
      <c r="AB27" s="61">
        <f t="shared" si="20"/>
        <v>0</v>
      </c>
      <c r="AC27" s="204">
        <f t="shared" si="44"/>
        <v>0</v>
      </c>
      <c r="AD27" s="133">
        <f t="shared" si="45"/>
        <v>0</v>
      </c>
      <c r="AE27" s="225">
        <f t="shared" si="21"/>
        <v>0</v>
      </c>
      <c r="AF27" s="293">
        <f>'44 22'!AF27+'44 23'!AF27+'44 24'!AF27+'44 25'!AF27+'44 26'!AF27+'44 27'!AF27+'44 28'!AF27+'44 29'!AF27</f>
        <v>0</v>
      </c>
      <c r="AG27" s="46">
        <f>'44 22'!AG27+'44 23'!AG27+'44 24'!AG27+'44 25'!AG27+'44 26'!AG27+'44 27'!AG27+'44 28'!AG27+'44 29'!AG27</f>
        <v>0</v>
      </c>
      <c r="AH27" s="50">
        <f t="shared" si="22"/>
        <v>0</v>
      </c>
      <c r="AI27" s="46">
        <f>'44 22'!AI27+'44 23'!AI27+'44 24'!AI27+'44 25'!AI27+'44 26'!AI27+'44 27'!AI27+'44 28'!AI27+'44 29'!AI27</f>
        <v>0</v>
      </c>
      <c r="AJ27" s="46">
        <f>'44 22'!AJ27+'44 23'!AJ27+'44 24'!AJ27+'44 25'!AJ27+'44 26'!AJ27+'44 27'!AJ27+'44 28'!AJ27+'44 29'!AJ27</f>
        <v>0</v>
      </c>
      <c r="AK27" s="50">
        <f t="shared" si="23"/>
        <v>0</v>
      </c>
      <c r="AL27" s="46">
        <f>'44 22'!AL27+'44 23'!AL27+'44 24'!AL27+'44 25'!AL27+'44 26'!AL27+'44 27'!AL27+'44 28'!AL27+'44 29'!AL27</f>
        <v>0</v>
      </c>
      <c r="AM27" s="46">
        <f>'44 22'!AM27+'44 23'!AM27+'44 24'!AM27+'44 25'!AM27+'44 26'!AM27+'44 27'!AM27+'44 28'!AM27+'44 29'!AM27</f>
        <v>0</v>
      </c>
      <c r="AN27" s="48">
        <f t="shared" si="24"/>
        <v>0</v>
      </c>
      <c r="AO27" s="190">
        <f t="shared" si="25"/>
        <v>0</v>
      </c>
      <c r="AP27" s="129">
        <f t="shared" si="26"/>
        <v>0</v>
      </c>
      <c r="AQ27" s="222">
        <f t="shared" si="27"/>
        <v>0</v>
      </c>
      <c r="AR27" s="293">
        <f>'44 22'!AR27+'44 23'!AR27+'44 24'!AR27+'44 25'!AR27+'44 26'!AR27+'44 27'!AR27+'44 28'!AR27+'44 29'!AR27</f>
        <v>0</v>
      </c>
      <c r="AS27" s="46">
        <f>'44 22'!AS27+'44 23'!AS27+'44 24'!AS27+'44 25'!AS27+'44 26'!AS27+'44 27'!AS27+'44 28'!AS27+'44 29'!AS27</f>
        <v>0</v>
      </c>
      <c r="AT27" s="47">
        <f t="shared" si="28"/>
        <v>0</v>
      </c>
      <c r="AU27" s="46">
        <f>'44 22'!AU27+'44 23'!AU27+'44 24'!AU27+'44 25'!AU27+'44 26'!AU27+'44 27'!AU27+'44 28'!AU27+'44 29'!AU27</f>
        <v>0</v>
      </c>
      <c r="AV27" s="46">
        <f>'44 22'!AV27+'44 23'!AV27+'44 24'!AV27+'44 25'!AV27+'44 26'!AV27+'44 27'!AV27+'44 28'!AV27+'44 29'!AV27</f>
        <v>0</v>
      </c>
      <c r="AW27" s="47">
        <f t="shared" si="29"/>
        <v>0</v>
      </c>
      <c r="AX27" s="46">
        <f>'44 22'!AX27+'44 23'!AX27+'44 24'!AX27+'44 25'!AX27+'44 26'!AX27+'44 27'!AX27+'44 28'!AX27+'44 29'!AX27</f>
        <v>0</v>
      </c>
      <c r="AY27" s="46">
        <f>'44 22'!AY27+'44 23'!AY27+'44 24'!AY27+'44 25'!AY27+'44 26'!AY27+'44 27'!AY27+'44 28'!AY27+'44 29'!AY27</f>
        <v>0</v>
      </c>
      <c r="AZ27" s="50">
        <f t="shared" si="30"/>
        <v>0</v>
      </c>
      <c r="BA27" s="190">
        <f t="shared" si="31"/>
        <v>0</v>
      </c>
      <c r="BB27" s="200">
        <f t="shared" si="32"/>
        <v>0</v>
      </c>
      <c r="BC27" s="222">
        <f t="shared" si="33"/>
        <v>0</v>
      </c>
      <c r="BD27" s="204">
        <f t="shared" si="34"/>
        <v>0</v>
      </c>
      <c r="BE27" s="217">
        <f t="shared" si="35"/>
        <v>0</v>
      </c>
      <c r="BF27" s="225">
        <f t="shared" si="36"/>
        <v>0</v>
      </c>
      <c r="BG27" s="204">
        <f t="shared" si="37"/>
        <v>0</v>
      </c>
      <c r="BH27" s="133">
        <f t="shared" si="38"/>
        <v>0</v>
      </c>
      <c r="BI27" s="225">
        <f t="shared" si="39"/>
        <v>0</v>
      </c>
      <c r="BJ27" s="290"/>
    </row>
    <row r="28" spans="1:65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'44 22'!E28+'44 23'!E28+'44 24'!E28+'44 25'!E28+'44 26'!E28+'44 27'!E28+'44 28'!E28+'44 29'!E28</f>
        <v>0</v>
      </c>
      <c r="F28" s="46">
        <f>'44 22'!F28+'44 23'!F28+'44 24'!F28+'44 25'!F28+'44 26'!F28+'44 27'!F28+'44 28'!F28+'44 29'!F28</f>
        <v>0</v>
      </c>
      <c r="G28" s="47">
        <f t="shared" si="13"/>
        <v>0</v>
      </c>
      <c r="H28" s="46">
        <f>'44 22'!H28+'44 23'!H28+'44 24'!H28+'44 25'!H28+'44 26'!H28+'44 27'!H28+'44 28'!H28+'44 29'!H28</f>
        <v>0</v>
      </c>
      <c r="I28" s="46">
        <f>'44 22'!I28+'44 23'!I28+'44 24'!I28+'44 25'!I28+'44 26'!I28+'44 27'!I28+'44 28'!I28+'44 29'!I28</f>
        <v>0</v>
      </c>
      <c r="J28" s="47">
        <f t="shared" si="14"/>
        <v>0</v>
      </c>
      <c r="K28" s="46">
        <f>'44 22'!K28+'44 23'!K28+'44 24'!K28+'44 25'!K28+'44 26'!K28+'44 27'!K28+'44 28'!K28+'44 29'!K28</f>
        <v>0</v>
      </c>
      <c r="L28" s="46">
        <f>'44 22'!L28+'44 23'!L28+'44 24'!L28+'44 25'!L28+'44 26'!L28+'44 27'!L28+'44 28'!L28+'44 29'!L28</f>
        <v>0</v>
      </c>
      <c r="M28" s="48">
        <f t="shared" si="15"/>
        <v>0</v>
      </c>
      <c r="N28" s="190">
        <f t="shared" si="40"/>
        <v>0</v>
      </c>
      <c r="O28" s="129">
        <f t="shared" si="41"/>
        <v>0</v>
      </c>
      <c r="P28" s="61">
        <f t="shared" si="16"/>
        <v>0</v>
      </c>
      <c r="Q28" s="297">
        <f>'44 22'!Q28+'44 23'!Q28+'44 24'!Q28+'44 25'!Q28+'44 26'!Q28+'44 27'!Q28+'44 28'!Q28+'44 29'!Q28</f>
        <v>0</v>
      </c>
      <c r="R28" s="46">
        <f>'44 22'!R28+'44 23'!R28+'44 24'!R28+'44 25'!R28+'44 26'!R28+'44 27'!R28+'44 28'!R28+'44 29'!R28</f>
        <v>0</v>
      </c>
      <c r="S28" s="47">
        <f t="shared" si="17"/>
        <v>0</v>
      </c>
      <c r="T28" s="46">
        <f>'44 22'!T28+'44 23'!T28+'44 24'!T28+'44 25'!T28+'44 26'!T28+'44 27'!T28+'44 28'!T28+'44 29'!T28</f>
        <v>0</v>
      </c>
      <c r="U28" s="46">
        <f>'44 22'!U28+'44 23'!U28+'44 24'!U28+'44 25'!U28+'44 26'!U28+'44 27'!U28+'44 28'!U28+'44 29'!U28</f>
        <v>0</v>
      </c>
      <c r="V28" s="47">
        <f t="shared" si="18"/>
        <v>0</v>
      </c>
      <c r="W28" s="46">
        <f>'44 22'!W28+'44 23'!W28+'44 24'!W28+'44 25'!W28+'44 26'!W28+'44 27'!W28+'44 28'!W28+'44 29'!W28</f>
        <v>0</v>
      </c>
      <c r="X28" s="46">
        <f>'44 22'!X28+'44 23'!X28+'44 24'!X28+'44 25'!X28+'44 26'!X28+'44 27'!X28+'44 28'!X28+'44 29'!X28</f>
        <v>0</v>
      </c>
      <c r="Y28" s="48">
        <f t="shared" si="19"/>
        <v>0</v>
      </c>
      <c r="Z28" s="190">
        <f t="shared" si="42"/>
        <v>0</v>
      </c>
      <c r="AA28" s="200">
        <f t="shared" si="43"/>
        <v>0</v>
      </c>
      <c r="AB28" s="61">
        <f t="shared" si="20"/>
        <v>0</v>
      </c>
      <c r="AC28" s="204">
        <f t="shared" si="44"/>
        <v>0</v>
      </c>
      <c r="AD28" s="133">
        <f t="shared" si="45"/>
        <v>0</v>
      </c>
      <c r="AE28" s="225">
        <f t="shared" si="21"/>
        <v>0</v>
      </c>
      <c r="AF28" s="293">
        <f>'44 22'!AF28+'44 23'!AF28+'44 24'!AF28+'44 25'!AF28+'44 26'!AF28+'44 27'!AF28+'44 28'!AF28+'44 29'!AF28</f>
        <v>0</v>
      </c>
      <c r="AG28" s="46">
        <f>'44 22'!AG28+'44 23'!AG28+'44 24'!AG28+'44 25'!AG28+'44 26'!AG28+'44 27'!AG28+'44 28'!AG28+'44 29'!AG28</f>
        <v>0</v>
      </c>
      <c r="AH28" s="50">
        <f t="shared" si="22"/>
        <v>0</v>
      </c>
      <c r="AI28" s="46">
        <f>'44 22'!AI28+'44 23'!AI28+'44 24'!AI28+'44 25'!AI28+'44 26'!AI28+'44 27'!AI28+'44 28'!AI28+'44 29'!AI28</f>
        <v>0</v>
      </c>
      <c r="AJ28" s="46">
        <f>'44 22'!AJ28+'44 23'!AJ28+'44 24'!AJ28+'44 25'!AJ28+'44 26'!AJ28+'44 27'!AJ28+'44 28'!AJ28+'44 29'!AJ28</f>
        <v>0</v>
      </c>
      <c r="AK28" s="50">
        <f t="shared" si="23"/>
        <v>0</v>
      </c>
      <c r="AL28" s="46">
        <f>'44 22'!AL28+'44 23'!AL28+'44 24'!AL28+'44 25'!AL28+'44 26'!AL28+'44 27'!AL28+'44 28'!AL28+'44 29'!AL28</f>
        <v>0</v>
      </c>
      <c r="AM28" s="46">
        <f>'44 22'!AM28+'44 23'!AM28+'44 24'!AM28+'44 25'!AM28+'44 26'!AM28+'44 27'!AM28+'44 28'!AM28+'44 29'!AM28</f>
        <v>0</v>
      </c>
      <c r="AN28" s="48">
        <f t="shared" si="24"/>
        <v>0</v>
      </c>
      <c r="AO28" s="190">
        <f t="shared" si="25"/>
        <v>0</v>
      </c>
      <c r="AP28" s="129">
        <f t="shared" si="26"/>
        <v>0</v>
      </c>
      <c r="AQ28" s="222">
        <f t="shared" si="27"/>
        <v>0</v>
      </c>
      <c r="AR28" s="293">
        <f>'44 22'!AR28+'44 23'!AR28+'44 24'!AR28+'44 25'!AR28+'44 26'!AR28+'44 27'!AR28+'44 28'!AR28+'44 29'!AR28</f>
        <v>0</v>
      </c>
      <c r="AS28" s="46">
        <f>'44 22'!AS28+'44 23'!AS28+'44 24'!AS28+'44 25'!AS28+'44 26'!AS28+'44 27'!AS28+'44 28'!AS28+'44 29'!AS28</f>
        <v>0</v>
      </c>
      <c r="AT28" s="47">
        <f t="shared" si="28"/>
        <v>0</v>
      </c>
      <c r="AU28" s="46">
        <f>'44 22'!AU28+'44 23'!AU28+'44 24'!AU28+'44 25'!AU28+'44 26'!AU28+'44 27'!AU28+'44 28'!AU28+'44 29'!AU28</f>
        <v>0</v>
      </c>
      <c r="AV28" s="46">
        <f>'44 22'!AV28+'44 23'!AV28+'44 24'!AV28+'44 25'!AV28+'44 26'!AV28+'44 27'!AV28+'44 28'!AV28+'44 29'!AV28</f>
        <v>0</v>
      </c>
      <c r="AW28" s="47">
        <f t="shared" si="29"/>
        <v>0</v>
      </c>
      <c r="AX28" s="46">
        <f>'44 22'!AX28+'44 23'!AX28+'44 24'!AX28+'44 25'!AX28+'44 26'!AX28+'44 27'!AX28+'44 28'!AX28+'44 29'!AX28</f>
        <v>0</v>
      </c>
      <c r="AY28" s="46">
        <f>'44 22'!AY28+'44 23'!AY28+'44 24'!AY28+'44 25'!AY28+'44 26'!AY28+'44 27'!AY28+'44 28'!AY28+'44 29'!AY28</f>
        <v>0</v>
      </c>
      <c r="AZ28" s="50">
        <f t="shared" si="30"/>
        <v>0</v>
      </c>
      <c r="BA28" s="190">
        <f t="shared" si="31"/>
        <v>0</v>
      </c>
      <c r="BB28" s="200">
        <f t="shared" si="32"/>
        <v>0</v>
      </c>
      <c r="BC28" s="222">
        <f t="shared" si="33"/>
        <v>0</v>
      </c>
      <c r="BD28" s="204">
        <f t="shared" si="34"/>
        <v>0</v>
      </c>
      <c r="BE28" s="217">
        <f t="shared" si="35"/>
        <v>0</v>
      </c>
      <c r="BF28" s="225">
        <f t="shared" si="36"/>
        <v>0</v>
      </c>
      <c r="BG28" s="204">
        <f t="shared" si="37"/>
        <v>0</v>
      </c>
      <c r="BH28" s="133">
        <f t="shared" si="38"/>
        <v>0</v>
      </c>
      <c r="BI28" s="225">
        <f t="shared" si="39"/>
        <v>0</v>
      </c>
      <c r="BJ28" s="290"/>
    </row>
    <row r="29" spans="1:65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'44 22'!E29+'44 23'!E29+'44 24'!E29+'44 25'!E29+'44 26'!E29+'44 27'!E29+'44 28'!E29+'44 29'!E29</f>
        <v>0</v>
      </c>
      <c r="F29" s="46">
        <f>'44 22'!F29+'44 23'!F29+'44 24'!F29+'44 25'!F29+'44 26'!F29+'44 27'!F29+'44 28'!F29+'44 29'!F29</f>
        <v>0</v>
      </c>
      <c r="G29" s="47">
        <f t="shared" si="13"/>
        <v>0</v>
      </c>
      <c r="H29" s="46">
        <f>'44 22'!H29+'44 23'!H29+'44 24'!H29+'44 25'!H29+'44 26'!H29+'44 27'!H29+'44 28'!H29+'44 29'!H29</f>
        <v>0</v>
      </c>
      <c r="I29" s="46">
        <f>'44 22'!I29+'44 23'!I29+'44 24'!I29+'44 25'!I29+'44 26'!I29+'44 27'!I29+'44 28'!I29+'44 29'!I29</f>
        <v>0</v>
      </c>
      <c r="J29" s="47">
        <f t="shared" si="14"/>
        <v>0</v>
      </c>
      <c r="K29" s="46">
        <f>'44 22'!K29+'44 23'!K29+'44 24'!K29+'44 25'!K29+'44 26'!K29+'44 27'!K29+'44 28'!K29+'44 29'!K29</f>
        <v>0</v>
      </c>
      <c r="L29" s="46">
        <f>'44 22'!L29+'44 23'!L29+'44 24'!L29+'44 25'!L29+'44 26'!L29+'44 27'!L29+'44 28'!L29+'44 29'!L29</f>
        <v>0</v>
      </c>
      <c r="M29" s="48">
        <f t="shared" si="15"/>
        <v>0</v>
      </c>
      <c r="N29" s="190">
        <f t="shared" si="40"/>
        <v>0</v>
      </c>
      <c r="O29" s="129">
        <f t="shared" si="41"/>
        <v>0</v>
      </c>
      <c r="P29" s="61">
        <f t="shared" si="16"/>
        <v>0</v>
      </c>
      <c r="Q29" s="297">
        <f>'44 22'!Q29+'44 23'!Q29+'44 24'!Q29+'44 25'!Q29+'44 26'!Q29+'44 27'!Q29+'44 28'!Q29+'44 29'!Q29</f>
        <v>0</v>
      </c>
      <c r="R29" s="46">
        <f>'44 22'!R29+'44 23'!R29+'44 24'!R29+'44 25'!R29+'44 26'!R29+'44 27'!R29+'44 28'!R29+'44 29'!R29</f>
        <v>0</v>
      </c>
      <c r="S29" s="47">
        <f t="shared" si="17"/>
        <v>0</v>
      </c>
      <c r="T29" s="46">
        <f>'44 22'!T29+'44 23'!T29+'44 24'!T29+'44 25'!T29+'44 26'!T29+'44 27'!T29+'44 28'!T29+'44 29'!T29</f>
        <v>0</v>
      </c>
      <c r="U29" s="46">
        <f>'44 22'!U29+'44 23'!U29+'44 24'!U29+'44 25'!U29+'44 26'!U29+'44 27'!U29+'44 28'!U29+'44 29'!U29</f>
        <v>0</v>
      </c>
      <c r="V29" s="47">
        <f t="shared" si="18"/>
        <v>0</v>
      </c>
      <c r="W29" s="46">
        <f>'44 22'!W29+'44 23'!W29+'44 24'!W29+'44 25'!W29+'44 26'!W29+'44 27'!W29+'44 28'!W29+'44 29'!W29</f>
        <v>0</v>
      </c>
      <c r="X29" s="46">
        <f>'44 22'!X29+'44 23'!X29+'44 24'!X29+'44 25'!X29+'44 26'!X29+'44 27'!X29+'44 28'!X29+'44 29'!X29</f>
        <v>0</v>
      </c>
      <c r="Y29" s="48">
        <f t="shared" si="19"/>
        <v>0</v>
      </c>
      <c r="Z29" s="190">
        <f t="shared" si="42"/>
        <v>0</v>
      </c>
      <c r="AA29" s="200">
        <f t="shared" si="43"/>
        <v>0</v>
      </c>
      <c r="AB29" s="61">
        <f t="shared" si="20"/>
        <v>0</v>
      </c>
      <c r="AC29" s="204">
        <f t="shared" si="44"/>
        <v>0</v>
      </c>
      <c r="AD29" s="133">
        <f t="shared" si="45"/>
        <v>0</v>
      </c>
      <c r="AE29" s="225">
        <f t="shared" si="21"/>
        <v>0</v>
      </c>
      <c r="AF29" s="293">
        <f>'44 22'!AF29+'44 23'!AF29+'44 24'!AF29+'44 25'!AF29+'44 26'!AF29+'44 27'!AF29+'44 28'!AF29+'44 29'!AF29</f>
        <v>0</v>
      </c>
      <c r="AG29" s="46">
        <f>'44 22'!AG29+'44 23'!AG29+'44 24'!AG29+'44 25'!AG29+'44 26'!AG29+'44 27'!AG29+'44 28'!AG29+'44 29'!AG29</f>
        <v>0</v>
      </c>
      <c r="AH29" s="50">
        <f t="shared" si="22"/>
        <v>0</v>
      </c>
      <c r="AI29" s="46">
        <f>'44 22'!AI29+'44 23'!AI29+'44 24'!AI29+'44 25'!AI29+'44 26'!AI29+'44 27'!AI29+'44 28'!AI29+'44 29'!AI29</f>
        <v>0</v>
      </c>
      <c r="AJ29" s="46">
        <f>'44 22'!AJ29+'44 23'!AJ29+'44 24'!AJ29+'44 25'!AJ29+'44 26'!AJ29+'44 27'!AJ29+'44 28'!AJ29+'44 29'!AJ29</f>
        <v>0</v>
      </c>
      <c r="AK29" s="50">
        <f t="shared" si="23"/>
        <v>0</v>
      </c>
      <c r="AL29" s="46">
        <f>'44 22'!AL29+'44 23'!AL29+'44 24'!AL29+'44 25'!AL29+'44 26'!AL29+'44 27'!AL29+'44 28'!AL29+'44 29'!AL29</f>
        <v>0</v>
      </c>
      <c r="AM29" s="46">
        <f>'44 22'!AM29+'44 23'!AM29+'44 24'!AM29+'44 25'!AM29+'44 26'!AM29+'44 27'!AM29+'44 28'!AM29+'44 29'!AM29</f>
        <v>0</v>
      </c>
      <c r="AN29" s="48">
        <f t="shared" si="24"/>
        <v>0</v>
      </c>
      <c r="AO29" s="190">
        <f t="shared" si="25"/>
        <v>0</v>
      </c>
      <c r="AP29" s="129">
        <f t="shared" si="26"/>
        <v>0</v>
      </c>
      <c r="AQ29" s="222">
        <f t="shared" si="27"/>
        <v>0</v>
      </c>
      <c r="AR29" s="293">
        <f>'44 22'!AR29+'44 23'!AR29+'44 24'!AR29+'44 25'!AR29+'44 26'!AR29+'44 27'!AR29+'44 28'!AR29+'44 29'!AR29</f>
        <v>0</v>
      </c>
      <c r="AS29" s="46">
        <f>'44 22'!AS29+'44 23'!AS29+'44 24'!AS29+'44 25'!AS29+'44 26'!AS29+'44 27'!AS29+'44 28'!AS29+'44 29'!AS29</f>
        <v>0</v>
      </c>
      <c r="AT29" s="47">
        <f t="shared" si="28"/>
        <v>0</v>
      </c>
      <c r="AU29" s="46">
        <f>'44 22'!AU29+'44 23'!AU29+'44 24'!AU29+'44 25'!AU29+'44 26'!AU29+'44 27'!AU29+'44 28'!AU29+'44 29'!AU29</f>
        <v>0</v>
      </c>
      <c r="AV29" s="46">
        <f>'44 22'!AV29+'44 23'!AV29+'44 24'!AV29+'44 25'!AV29+'44 26'!AV29+'44 27'!AV29+'44 28'!AV29+'44 29'!AV29</f>
        <v>0</v>
      </c>
      <c r="AW29" s="47">
        <f t="shared" si="29"/>
        <v>0</v>
      </c>
      <c r="AX29" s="46">
        <f>'44 22'!AX29+'44 23'!AX29+'44 24'!AX29+'44 25'!AX29+'44 26'!AX29+'44 27'!AX29+'44 28'!AX29+'44 29'!AX29</f>
        <v>0</v>
      </c>
      <c r="AY29" s="46">
        <f>'44 22'!AY29+'44 23'!AY29+'44 24'!AY29+'44 25'!AY29+'44 26'!AY29+'44 27'!AY29+'44 28'!AY29+'44 29'!AY29</f>
        <v>0</v>
      </c>
      <c r="AZ29" s="50">
        <f t="shared" si="30"/>
        <v>0</v>
      </c>
      <c r="BA29" s="190">
        <f t="shared" si="31"/>
        <v>0</v>
      </c>
      <c r="BB29" s="200">
        <f t="shared" si="32"/>
        <v>0</v>
      </c>
      <c r="BC29" s="222">
        <f t="shared" si="33"/>
        <v>0</v>
      </c>
      <c r="BD29" s="204">
        <f t="shared" si="34"/>
        <v>0</v>
      </c>
      <c r="BE29" s="217">
        <f t="shared" si="35"/>
        <v>0</v>
      </c>
      <c r="BF29" s="225">
        <f t="shared" si="36"/>
        <v>0</v>
      </c>
      <c r="BG29" s="204">
        <f t="shared" si="37"/>
        <v>0</v>
      </c>
      <c r="BH29" s="133">
        <f t="shared" si="38"/>
        <v>0</v>
      </c>
      <c r="BI29" s="225">
        <f t="shared" si="39"/>
        <v>0</v>
      </c>
      <c r="BJ29" s="290"/>
    </row>
    <row r="30" spans="1:65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'44 22'!E30+'44 23'!E30+'44 24'!E30+'44 25'!E30+'44 26'!E30+'44 27'!E30+'44 28'!E30+'44 29'!E30</f>
        <v>0</v>
      </c>
      <c r="F30" s="46">
        <f>'44 22'!F30+'44 23'!F30+'44 24'!F30+'44 25'!F30+'44 26'!F30+'44 27'!F30+'44 28'!F30+'44 29'!F30</f>
        <v>0</v>
      </c>
      <c r="G30" s="47">
        <f t="shared" si="13"/>
        <v>0</v>
      </c>
      <c r="H30" s="46">
        <f>'44 22'!H30+'44 23'!H30+'44 24'!H30+'44 25'!H30+'44 26'!H30+'44 27'!H30+'44 28'!H30+'44 29'!H30</f>
        <v>0</v>
      </c>
      <c r="I30" s="46">
        <f>'44 22'!I30+'44 23'!I30+'44 24'!I30+'44 25'!I30+'44 26'!I30+'44 27'!I30+'44 28'!I30+'44 29'!I30</f>
        <v>0</v>
      </c>
      <c r="J30" s="47">
        <f t="shared" si="14"/>
        <v>0</v>
      </c>
      <c r="K30" s="46">
        <f>'44 22'!K30+'44 23'!K30+'44 24'!K30+'44 25'!K30+'44 26'!K30+'44 27'!K30+'44 28'!K30+'44 29'!K30</f>
        <v>0</v>
      </c>
      <c r="L30" s="46">
        <f>'44 22'!L30+'44 23'!L30+'44 24'!L30+'44 25'!L30+'44 26'!L30+'44 27'!L30+'44 28'!L30+'44 29'!L30</f>
        <v>0</v>
      </c>
      <c r="M30" s="48">
        <f t="shared" si="15"/>
        <v>0</v>
      </c>
      <c r="N30" s="190">
        <f t="shared" si="40"/>
        <v>0</v>
      </c>
      <c r="O30" s="129">
        <f t="shared" si="41"/>
        <v>0</v>
      </c>
      <c r="P30" s="61">
        <f t="shared" si="16"/>
        <v>0</v>
      </c>
      <c r="Q30" s="297">
        <f>'44 22'!Q30+'44 23'!Q30+'44 24'!Q30+'44 25'!Q30+'44 26'!Q30+'44 27'!Q30+'44 28'!Q30+'44 29'!Q30</f>
        <v>0</v>
      </c>
      <c r="R30" s="46">
        <f>'44 22'!R30+'44 23'!R30+'44 24'!R30+'44 25'!R30+'44 26'!R30+'44 27'!R30+'44 28'!R30+'44 29'!R30</f>
        <v>0</v>
      </c>
      <c r="S30" s="47">
        <f t="shared" si="17"/>
        <v>0</v>
      </c>
      <c r="T30" s="46">
        <f>'44 22'!T30+'44 23'!T30+'44 24'!T30+'44 25'!T30+'44 26'!T30+'44 27'!T30+'44 28'!T30+'44 29'!T30</f>
        <v>0</v>
      </c>
      <c r="U30" s="46">
        <f>'44 22'!U30+'44 23'!U30+'44 24'!U30+'44 25'!U30+'44 26'!U30+'44 27'!U30+'44 28'!U30+'44 29'!U30</f>
        <v>0</v>
      </c>
      <c r="V30" s="47">
        <f t="shared" si="18"/>
        <v>0</v>
      </c>
      <c r="W30" s="46">
        <f>'44 22'!W30+'44 23'!W30+'44 24'!W30+'44 25'!W30+'44 26'!W30+'44 27'!W30+'44 28'!W30+'44 29'!W30</f>
        <v>0</v>
      </c>
      <c r="X30" s="46">
        <f>'44 22'!X30+'44 23'!X30+'44 24'!X30+'44 25'!X30+'44 26'!X30+'44 27'!X30+'44 28'!X30+'44 29'!X30</f>
        <v>0</v>
      </c>
      <c r="Y30" s="48">
        <f t="shared" si="19"/>
        <v>0</v>
      </c>
      <c r="Z30" s="190">
        <f t="shared" si="42"/>
        <v>0</v>
      </c>
      <c r="AA30" s="200">
        <f t="shared" si="43"/>
        <v>0</v>
      </c>
      <c r="AB30" s="61">
        <f t="shared" si="20"/>
        <v>0</v>
      </c>
      <c r="AC30" s="204">
        <f t="shared" si="44"/>
        <v>0</v>
      </c>
      <c r="AD30" s="133">
        <f t="shared" si="45"/>
        <v>0</v>
      </c>
      <c r="AE30" s="225">
        <f t="shared" si="21"/>
        <v>0</v>
      </c>
      <c r="AF30" s="293">
        <f>'44 22'!AF30+'44 23'!AF30+'44 24'!AF30+'44 25'!AF30+'44 26'!AF30+'44 27'!AF30+'44 28'!AF30+'44 29'!AF30</f>
        <v>0</v>
      </c>
      <c r="AG30" s="46">
        <f>'44 22'!AG30+'44 23'!AG30+'44 24'!AG30+'44 25'!AG30+'44 26'!AG30+'44 27'!AG30+'44 28'!AG30+'44 29'!AG30</f>
        <v>0</v>
      </c>
      <c r="AH30" s="50">
        <f t="shared" si="22"/>
        <v>0</v>
      </c>
      <c r="AI30" s="46">
        <f>'44 22'!AI30+'44 23'!AI30+'44 24'!AI30+'44 25'!AI30+'44 26'!AI30+'44 27'!AI30+'44 28'!AI30+'44 29'!AI30</f>
        <v>0</v>
      </c>
      <c r="AJ30" s="46">
        <f>'44 22'!AJ30+'44 23'!AJ30+'44 24'!AJ30+'44 25'!AJ30+'44 26'!AJ30+'44 27'!AJ30+'44 28'!AJ30+'44 29'!AJ30</f>
        <v>0</v>
      </c>
      <c r="AK30" s="50">
        <f t="shared" si="23"/>
        <v>0</v>
      </c>
      <c r="AL30" s="46">
        <f>'44 22'!AL30+'44 23'!AL30+'44 24'!AL30+'44 25'!AL30+'44 26'!AL30+'44 27'!AL30+'44 28'!AL30+'44 29'!AL30</f>
        <v>0</v>
      </c>
      <c r="AM30" s="46">
        <f>'44 22'!AM30+'44 23'!AM30+'44 24'!AM30+'44 25'!AM30+'44 26'!AM30+'44 27'!AM30+'44 28'!AM30+'44 29'!AM30</f>
        <v>0</v>
      </c>
      <c r="AN30" s="48">
        <f t="shared" si="24"/>
        <v>0</v>
      </c>
      <c r="AO30" s="190">
        <f t="shared" si="25"/>
        <v>0</v>
      </c>
      <c r="AP30" s="129">
        <f t="shared" si="26"/>
        <v>0</v>
      </c>
      <c r="AQ30" s="222">
        <f t="shared" si="27"/>
        <v>0</v>
      </c>
      <c r="AR30" s="293">
        <f>'44 22'!AR30+'44 23'!AR30+'44 24'!AR30+'44 25'!AR30+'44 26'!AR30+'44 27'!AR30+'44 28'!AR30+'44 29'!AR30</f>
        <v>0</v>
      </c>
      <c r="AS30" s="46">
        <f>'44 22'!AS30+'44 23'!AS30+'44 24'!AS30+'44 25'!AS30+'44 26'!AS30+'44 27'!AS30+'44 28'!AS30+'44 29'!AS30</f>
        <v>0</v>
      </c>
      <c r="AT30" s="47">
        <f t="shared" si="28"/>
        <v>0</v>
      </c>
      <c r="AU30" s="46">
        <f>'44 22'!AU30+'44 23'!AU30+'44 24'!AU30+'44 25'!AU30+'44 26'!AU30+'44 27'!AU30+'44 28'!AU30+'44 29'!AU30</f>
        <v>0</v>
      </c>
      <c r="AV30" s="46">
        <f>'44 22'!AV30+'44 23'!AV30+'44 24'!AV30+'44 25'!AV30+'44 26'!AV30+'44 27'!AV30+'44 28'!AV30+'44 29'!AV30</f>
        <v>0</v>
      </c>
      <c r="AW30" s="47">
        <f t="shared" si="29"/>
        <v>0</v>
      </c>
      <c r="AX30" s="46">
        <f>'44 22'!AX30+'44 23'!AX30+'44 24'!AX30+'44 25'!AX30+'44 26'!AX30+'44 27'!AX30+'44 28'!AX30+'44 29'!AX30</f>
        <v>0</v>
      </c>
      <c r="AY30" s="46">
        <f>'44 22'!AY30+'44 23'!AY30+'44 24'!AY30+'44 25'!AY30+'44 26'!AY30+'44 27'!AY30+'44 28'!AY30+'44 29'!AY30</f>
        <v>0</v>
      </c>
      <c r="AZ30" s="50">
        <f t="shared" si="30"/>
        <v>0</v>
      </c>
      <c r="BA30" s="190">
        <f t="shared" si="31"/>
        <v>0</v>
      </c>
      <c r="BB30" s="200">
        <f t="shared" si="32"/>
        <v>0</v>
      </c>
      <c r="BC30" s="222">
        <f t="shared" si="33"/>
        <v>0</v>
      </c>
      <c r="BD30" s="204">
        <f t="shared" si="34"/>
        <v>0</v>
      </c>
      <c r="BE30" s="217">
        <f t="shared" si="35"/>
        <v>0</v>
      </c>
      <c r="BF30" s="225">
        <f t="shared" si="36"/>
        <v>0</v>
      </c>
      <c r="BG30" s="204">
        <f t="shared" si="37"/>
        <v>0</v>
      </c>
      <c r="BH30" s="133">
        <f t="shared" si="38"/>
        <v>0</v>
      </c>
      <c r="BI30" s="225">
        <f t="shared" si="39"/>
        <v>0</v>
      </c>
      <c r="BJ30" s="290"/>
    </row>
    <row r="31" spans="1:65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'44 22'!E31+'44 23'!E31+'44 24'!E31+'44 25'!E31+'44 26'!E31+'44 27'!E31+'44 28'!E31+'44 29'!E31</f>
        <v>96813.25</v>
      </c>
      <c r="F31" s="46">
        <f>'44 22'!F31+'44 23'!F31+'44 24'!F31+'44 25'!F31+'44 26'!F31+'44 27'!F31+'44 28'!F31+'44 29'!F31</f>
        <v>81208.69</v>
      </c>
      <c r="G31" s="47">
        <f t="shared" si="13"/>
        <v>15604.559999999998</v>
      </c>
      <c r="H31" s="46">
        <f>'44 22'!H31+'44 23'!H31+'44 24'!H31+'44 25'!H31+'44 26'!H31+'44 27'!H31+'44 28'!H31+'44 29'!H31</f>
        <v>93780.25</v>
      </c>
      <c r="I31" s="46">
        <f>'44 22'!I31+'44 23'!I31+'44 24'!I31+'44 25'!I31+'44 26'!I31+'44 27'!I31+'44 28'!I31+'44 29'!I31</f>
        <v>102520.56999999999</v>
      </c>
      <c r="J31" s="47">
        <f t="shared" si="14"/>
        <v>-8740.3199999999924</v>
      </c>
      <c r="K31" s="46">
        <f>'44 22'!K31+'44 23'!K31+'44 24'!K31+'44 25'!K31+'44 26'!K31+'44 27'!K31+'44 28'!K31+'44 29'!K31</f>
        <v>102496.25</v>
      </c>
      <c r="L31" s="46">
        <f>'44 22'!L31+'44 23'!L31+'44 24'!L31+'44 25'!L31+'44 26'!L31+'44 27'!L31+'44 28'!L31+'44 29'!L31</f>
        <v>117175.74</v>
      </c>
      <c r="M31" s="48">
        <f t="shared" si="15"/>
        <v>-14679.490000000005</v>
      </c>
      <c r="N31" s="190">
        <f t="shared" si="40"/>
        <v>293089.75</v>
      </c>
      <c r="O31" s="129">
        <f t="shared" si="41"/>
        <v>300905</v>
      </c>
      <c r="P31" s="61">
        <f t="shared" si="16"/>
        <v>-7815.25</v>
      </c>
      <c r="Q31" s="297">
        <f>'44 22'!Q31+'44 23'!Q31+'44 24'!Q31+'44 25'!Q31+'44 26'!Q31+'44 27'!Q31+'44 28'!Q31+'44 29'!Q31</f>
        <v>103464.25</v>
      </c>
      <c r="R31" s="46">
        <f>'44 22'!R31+'44 23'!R31+'44 24'!R31+'44 25'!R31+'44 26'!R31+'44 27'!R31+'44 28'!R31+'44 29'!R31</f>
        <v>93109.900000000009</v>
      </c>
      <c r="S31" s="47">
        <f t="shared" si="17"/>
        <v>10354.349999999991</v>
      </c>
      <c r="T31" s="46">
        <f>'44 22'!T31+'44 23'!T31+'44 24'!T31+'44 25'!T31+'44 26'!T31+'44 27'!T31+'44 28'!T31+'44 29'!T31</f>
        <v>103464.25</v>
      </c>
      <c r="U31" s="46">
        <f>'44 22'!U31+'44 23'!U31+'44 24'!U31+'44 25'!U31+'44 26'!U31+'44 27'!U31+'44 28'!U31+'44 29'!U31</f>
        <v>0</v>
      </c>
      <c r="V31" s="47">
        <f t="shared" si="18"/>
        <v>103464.25</v>
      </c>
      <c r="W31" s="46">
        <f>'44 22'!W31+'44 23'!W31+'44 24'!W31+'44 25'!W31+'44 26'!W31+'44 27'!W31+'44 28'!W31+'44 29'!W31</f>
        <v>86880.25</v>
      </c>
      <c r="X31" s="46">
        <f>'44 22'!X31+'44 23'!X31+'44 24'!X31+'44 25'!X31+'44 26'!X31+'44 27'!X31+'44 28'!X31+'44 29'!X31</f>
        <v>0</v>
      </c>
      <c r="Y31" s="48">
        <f t="shared" si="19"/>
        <v>86880.25</v>
      </c>
      <c r="Z31" s="190">
        <f t="shared" si="42"/>
        <v>293808.75</v>
      </c>
      <c r="AA31" s="200">
        <f t="shared" si="43"/>
        <v>93109.900000000009</v>
      </c>
      <c r="AB31" s="61">
        <f t="shared" si="20"/>
        <v>200698.84999999998</v>
      </c>
      <c r="AC31" s="204">
        <f t="shared" si="44"/>
        <v>586898.5</v>
      </c>
      <c r="AD31" s="133">
        <f t="shared" si="45"/>
        <v>394014.9</v>
      </c>
      <c r="AE31" s="225">
        <f t="shared" si="21"/>
        <v>192883.59999999998</v>
      </c>
      <c r="AF31" s="293">
        <f>'44 22'!AF31+'44 23'!AF31+'44 24'!AF31+'44 25'!AF31+'44 26'!AF31+'44 27'!AF31+'44 28'!AF31+'44 29'!AF31</f>
        <v>103014.25</v>
      </c>
      <c r="AG31" s="46">
        <f>'44 22'!AG31+'44 23'!AG31+'44 24'!AG31+'44 25'!AG31+'44 26'!AG31+'44 27'!AG31+'44 28'!AG31+'44 29'!AG31</f>
        <v>0</v>
      </c>
      <c r="AH31" s="50">
        <f t="shared" si="22"/>
        <v>103014.25</v>
      </c>
      <c r="AI31" s="46">
        <f>'44 22'!AI31+'44 23'!AI31+'44 24'!AI31+'44 25'!AI31+'44 26'!AI31+'44 27'!AI31+'44 28'!AI31+'44 29'!AI31</f>
        <v>102674.25</v>
      </c>
      <c r="AJ31" s="46">
        <f>'44 22'!AJ31+'44 23'!AJ31+'44 24'!AJ31+'44 25'!AJ31+'44 26'!AJ31+'44 27'!AJ31+'44 28'!AJ31+'44 29'!AJ31</f>
        <v>0</v>
      </c>
      <c r="AK31" s="50">
        <f t="shared" si="23"/>
        <v>102674.25</v>
      </c>
      <c r="AL31" s="46">
        <f>'44 22'!AL31+'44 23'!AL31+'44 24'!AL31+'44 25'!AL31+'44 26'!AL31+'44 27'!AL31+'44 28'!AL31+'44 29'!AL31</f>
        <v>84549.25</v>
      </c>
      <c r="AM31" s="46">
        <f>'44 22'!AM31+'44 23'!AM31+'44 24'!AM31+'44 25'!AM31+'44 26'!AM31+'44 27'!AM31+'44 28'!AM31+'44 29'!AM31</f>
        <v>0</v>
      </c>
      <c r="AN31" s="48">
        <f t="shared" si="24"/>
        <v>84549.25</v>
      </c>
      <c r="AO31" s="190">
        <f t="shared" si="25"/>
        <v>290237.75</v>
      </c>
      <c r="AP31" s="129">
        <f t="shared" si="26"/>
        <v>0</v>
      </c>
      <c r="AQ31" s="222">
        <f t="shared" si="27"/>
        <v>290237.75</v>
      </c>
      <c r="AR31" s="293">
        <f>'44 22'!AR31+'44 23'!AR31+'44 24'!AR31+'44 25'!AR31+'44 26'!AR31+'44 27'!AR31+'44 28'!AR31+'44 29'!AR31</f>
        <v>101536.25</v>
      </c>
      <c r="AS31" s="46">
        <f>'44 22'!AS31+'44 23'!AS31+'44 24'!AS31+'44 25'!AS31+'44 26'!AS31+'44 27'!AS31+'44 28'!AS31+'44 29'!AS31</f>
        <v>0</v>
      </c>
      <c r="AT31" s="47">
        <f t="shared" si="28"/>
        <v>101536.25</v>
      </c>
      <c r="AU31" s="46">
        <f>'44 22'!AU31+'44 23'!AU31+'44 24'!AU31+'44 25'!AU31+'44 26'!AU31+'44 27'!AU31+'44 28'!AU31+'44 29'!AU31</f>
        <v>101536.25</v>
      </c>
      <c r="AV31" s="46">
        <f>'44 22'!AV31+'44 23'!AV31+'44 24'!AV31+'44 25'!AV31+'44 26'!AV31+'44 27'!AV31+'44 28'!AV31+'44 29'!AV31</f>
        <v>0</v>
      </c>
      <c r="AW31" s="47">
        <f t="shared" si="29"/>
        <v>101536.25</v>
      </c>
      <c r="AX31" s="46">
        <f>'44 22'!AX31+'44 23'!AX31+'44 24'!AX31+'44 25'!AX31+'44 26'!AX31+'44 27'!AX31+'44 28'!AX31+'44 29'!AX31</f>
        <v>95122.25</v>
      </c>
      <c r="AY31" s="46">
        <f>'44 22'!AY31+'44 23'!AY31+'44 24'!AY31+'44 25'!AY31+'44 26'!AY31+'44 27'!AY31+'44 28'!AY31+'44 29'!AY31</f>
        <v>0</v>
      </c>
      <c r="AZ31" s="50">
        <f t="shared" si="30"/>
        <v>95122.25</v>
      </c>
      <c r="BA31" s="190">
        <f t="shared" si="31"/>
        <v>298194.75</v>
      </c>
      <c r="BB31" s="200">
        <f t="shared" si="32"/>
        <v>0</v>
      </c>
      <c r="BC31" s="222">
        <f t="shared" si="33"/>
        <v>298194.75</v>
      </c>
      <c r="BD31" s="204">
        <f t="shared" si="34"/>
        <v>588432.5</v>
      </c>
      <c r="BE31" s="217">
        <f t="shared" si="35"/>
        <v>0</v>
      </c>
      <c r="BF31" s="225">
        <f t="shared" si="36"/>
        <v>588432.5</v>
      </c>
      <c r="BG31" s="204">
        <f t="shared" si="37"/>
        <v>1175331</v>
      </c>
      <c r="BH31" s="133">
        <f t="shared" si="38"/>
        <v>394014.9</v>
      </c>
      <c r="BI31" s="225">
        <f t="shared" si="39"/>
        <v>781316.1</v>
      </c>
      <c r="BJ31" s="290"/>
    </row>
    <row r="32" spans="1:65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'44 22'!E32+'44 23'!E32+'44 24'!E32+'44 25'!E32+'44 26'!E32+'44 27'!E32+'44 28'!E32+'44 29'!E32</f>
        <v>2515600</v>
      </c>
      <c r="F32" s="46">
        <f>'44 22'!F32+'44 23'!F32+'44 24'!F32+'44 25'!F32+'44 26'!F32+'44 27'!F32+'44 28'!F32+'44 29'!F32</f>
        <v>2941449.8299999996</v>
      </c>
      <c r="G32" s="47">
        <f t="shared" si="13"/>
        <v>-425849.82999999961</v>
      </c>
      <c r="H32" s="46">
        <f>'44 22'!H32+'44 23'!H32+'44 24'!H32+'44 25'!H32+'44 26'!H32+'44 27'!H32+'44 28'!H32+'44 29'!H32</f>
        <v>2509900</v>
      </c>
      <c r="I32" s="46">
        <f>'44 22'!I32+'44 23'!I32+'44 24'!I32+'44 25'!I32+'44 26'!I32+'44 27'!I32+'44 28'!I32+'44 29'!I32</f>
        <v>2882554.4299999997</v>
      </c>
      <c r="J32" s="47">
        <f t="shared" si="14"/>
        <v>-372654.4299999997</v>
      </c>
      <c r="K32" s="46">
        <f>'44 22'!K32+'44 23'!K32+'44 24'!K32+'44 25'!K32+'44 26'!K32+'44 27'!K32+'44 28'!K32+'44 29'!K32</f>
        <v>2722700.0000000005</v>
      </c>
      <c r="L32" s="46">
        <f>'44 22'!L32+'44 23'!L32+'44 24'!L32+'44 25'!L32+'44 26'!L32+'44 27'!L32+'44 28'!L32+'44 29'!L32</f>
        <v>2971611.2800000003</v>
      </c>
      <c r="M32" s="48">
        <f t="shared" si="15"/>
        <v>-248911.2799999998</v>
      </c>
      <c r="N32" s="190">
        <f t="shared" si="40"/>
        <v>7748200</v>
      </c>
      <c r="O32" s="129">
        <f t="shared" si="41"/>
        <v>8795615.5399999991</v>
      </c>
      <c r="P32" s="61">
        <f t="shared" si="16"/>
        <v>-1047415.5399999991</v>
      </c>
      <c r="Q32" s="297">
        <f>'44 22'!Q32+'44 23'!Q32+'44 24'!Q32+'44 25'!Q32+'44 26'!Q32+'44 27'!Q32+'44 28'!Q32+'44 29'!Q32</f>
        <v>2739800</v>
      </c>
      <c r="R32" s="46">
        <f>'44 22'!R32+'44 23'!R32+'44 24'!R32+'44 25'!R32+'44 26'!R32+'44 27'!R32+'44 28'!R32+'44 29'!R32</f>
        <v>2404990.79</v>
      </c>
      <c r="S32" s="47">
        <f t="shared" si="17"/>
        <v>334809.20999999996</v>
      </c>
      <c r="T32" s="46">
        <f>'44 22'!T32+'44 23'!T32+'44 24'!T32+'44 25'!T32+'44 26'!T32+'44 27'!T32+'44 28'!T32+'44 29'!T32</f>
        <v>2623900</v>
      </c>
      <c r="U32" s="46">
        <f>'44 22'!U32+'44 23'!U32+'44 24'!U32+'44 25'!U32+'44 26'!U32+'44 27'!U32+'44 28'!U32+'44 29'!U32</f>
        <v>0</v>
      </c>
      <c r="V32" s="47">
        <f t="shared" si="18"/>
        <v>2623900</v>
      </c>
      <c r="W32" s="46">
        <f>'44 22'!W32+'44 23'!W32+'44 24'!W32+'44 25'!W32+'44 26'!W32+'44 27'!W32+'44 28'!W32+'44 29'!W32</f>
        <v>2582100.0000000005</v>
      </c>
      <c r="X32" s="46">
        <f>'44 22'!X32+'44 23'!X32+'44 24'!X32+'44 25'!X32+'44 26'!X32+'44 27'!X32+'44 28'!X32+'44 29'!X32</f>
        <v>0</v>
      </c>
      <c r="Y32" s="48">
        <f t="shared" si="19"/>
        <v>2582100.0000000005</v>
      </c>
      <c r="Z32" s="190">
        <f t="shared" si="42"/>
        <v>7945800</v>
      </c>
      <c r="AA32" s="200">
        <f t="shared" si="43"/>
        <v>2404990.79</v>
      </c>
      <c r="AB32" s="61">
        <f t="shared" si="20"/>
        <v>5540809.21</v>
      </c>
      <c r="AC32" s="204">
        <f t="shared" si="44"/>
        <v>15694000</v>
      </c>
      <c r="AD32" s="133">
        <f t="shared" si="45"/>
        <v>11200606.329999998</v>
      </c>
      <c r="AE32" s="225">
        <f t="shared" si="21"/>
        <v>4493393.6700000018</v>
      </c>
      <c r="AF32" s="293">
        <f>'44 22'!AF32+'44 23'!AF32+'44 24'!AF32+'44 25'!AF32+'44 26'!AF32+'44 27'!AF32+'44 28'!AF32+'44 29'!AF32</f>
        <v>2323700</v>
      </c>
      <c r="AG32" s="46">
        <f>'44 22'!AG32+'44 23'!AG32+'44 24'!AG32+'44 25'!AG32+'44 26'!AG32+'44 27'!AG32+'44 28'!AG32+'44 29'!AG32</f>
        <v>0</v>
      </c>
      <c r="AH32" s="50">
        <f t="shared" si="22"/>
        <v>2323700</v>
      </c>
      <c r="AI32" s="46">
        <f>'44 22'!AI32+'44 23'!AI32+'44 24'!AI32+'44 25'!AI32+'44 26'!AI32+'44 27'!AI32+'44 28'!AI32+'44 29'!AI32</f>
        <v>2547900</v>
      </c>
      <c r="AJ32" s="46">
        <f>'44 22'!AJ32+'44 23'!AJ32+'44 24'!AJ32+'44 25'!AJ32+'44 26'!AJ32+'44 27'!AJ32+'44 28'!AJ32+'44 29'!AJ32</f>
        <v>0</v>
      </c>
      <c r="AK32" s="50">
        <f t="shared" si="23"/>
        <v>2547900</v>
      </c>
      <c r="AL32" s="46">
        <f>'44 22'!AL32+'44 23'!AL32+'44 24'!AL32+'44 25'!AL32+'44 26'!AL32+'44 27'!AL32+'44 28'!AL32+'44 29'!AL32</f>
        <v>2437700</v>
      </c>
      <c r="AM32" s="46">
        <f>'44 22'!AM32+'44 23'!AM32+'44 24'!AM32+'44 25'!AM32+'44 26'!AM32+'44 27'!AM32+'44 28'!AM32+'44 29'!AM32</f>
        <v>0</v>
      </c>
      <c r="AN32" s="48">
        <f t="shared" si="24"/>
        <v>2437700</v>
      </c>
      <c r="AO32" s="190">
        <f t="shared" si="25"/>
        <v>7309300</v>
      </c>
      <c r="AP32" s="129">
        <f t="shared" si="26"/>
        <v>0</v>
      </c>
      <c r="AQ32" s="222">
        <f t="shared" si="27"/>
        <v>7309300</v>
      </c>
      <c r="AR32" s="293">
        <f>'44 22'!AR32+'44 23'!AR32+'44 24'!AR32+'44 25'!AR32+'44 26'!AR32+'44 27'!AR32+'44 28'!AR32+'44 29'!AR32</f>
        <v>2557400</v>
      </c>
      <c r="AS32" s="46">
        <f>'44 22'!AS32+'44 23'!AS32+'44 24'!AS32+'44 25'!AS32+'44 26'!AS32+'44 27'!AS32+'44 28'!AS32+'44 29'!AS32</f>
        <v>0</v>
      </c>
      <c r="AT32" s="47">
        <f t="shared" si="28"/>
        <v>2557400</v>
      </c>
      <c r="AU32" s="46">
        <f>'44 22'!AU32+'44 23'!AU32+'44 24'!AU32+'44 25'!AU32+'44 26'!AU32+'44 27'!AU32+'44 28'!AU32+'44 29'!AU32</f>
        <v>2466200</v>
      </c>
      <c r="AV32" s="46">
        <f>'44 22'!AV32+'44 23'!AV32+'44 24'!AV32+'44 25'!AV32+'44 26'!AV32+'44 27'!AV32+'44 28'!AV32+'44 29'!AV32</f>
        <v>0</v>
      </c>
      <c r="AW32" s="47">
        <f t="shared" si="29"/>
        <v>2466200</v>
      </c>
      <c r="AX32" s="46">
        <f>'44 22'!AX32+'44 23'!AX32+'44 24'!AX32+'44 25'!AX32+'44 26'!AX32+'44 27'!AX32+'44 28'!AX32+'44 29'!AX32</f>
        <v>2188800</v>
      </c>
      <c r="AY32" s="46">
        <f>'44 22'!AY32+'44 23'!AY32+'44 24'!AY32+'44 25'!AY32+'44 26'!AY32+'44 27'!AY32+'44 28'!AY32+'44 29'!AY32</f>
        <v>0</v>
      </c>
      <c r="AZ32" s="50">
        <f t="shared" si="30"/>
        <v>2188800</v>
      </c>
      <c r="BA32" s="190">
        <f t="shared" si="31"/>
        <v>7212400</v>
      </c>
      <c r="BB32" s="200">
        <f t="shared" si="32"/>
        <v>0</v>
      </c>
      <c r="BC32" s="222">
        <f t="shared" si="33"/>
        <v>7212400</v>
      </c>
      <c r="BD32" s="204">
        <f t="shared" si="34"/>
        <v>14521700</v>
      </c>
      <c r="BE32" s="217">
        <f t="shared" si="35"/>
        <v>0</v>
      </c>
      <c r="BF32" s="225">
        <f t="shared" si="36"/>
        <v>14521700</v>
      </c>
      <c r="BG32" s="204">
        <f t="shared" si="37"/>
        <v>30215700</v>
      </c>
      <c r="BH32" s="133">
        <f t="shared" si="38"/>
        <v>11200606.329999998</v>
      </c>
      <c r="BI32" s="225">
        <f t="shared" si="39"/>
        <v>19015093.670000002</v>
      </c>
      <c r="BJ32" s="290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'44 22'!E33+'44 23'!E33+'44 24'!E33+'44 25'!E33+'44 26'!E33+'44 27'!E33+'44 28'!E33+'44 29'!E33</f>
        <v>0</v>
      </c>
      <c r="F33" s="46">
        <f>'44 22'!F33+'44 23'!F33+'44 24'!F33+'44 25'!F33+'44 26'!F33+'44 27'!F33+'44 28'!F33+'44 29'!F33</f>
        <v>0</v>
      </c>
      <c r="G33" s="47">
        <f t="shared" si="13"/>
        <v>0</v>
      </c>
      <c r="H33" s="46">
        <f>'44 22'!H33+'44 23'!H33+'44 24'!H33+'44 25'!H33+'44 26'!H33+'44 27'!H33+'44 28'!H33+'44 29'!H33</f>
        <v>0</v>
      </c>
      <c r="I33" s="46">
        <f>'44 22'!I33+'44 23'!I33+'44 24'!I33+'44 25'!I33+'44 26'!I33+'44 27'!I33+'44 28'!I33+'44 29'!I33</f>
        <v>0</v>
      </c>
      <c r="J33" s="47">
        <f t="shared" si="14"/>
        <v>0</v>
      </c>
      <c r="K33" s="46">
        <f>'44 22'!K33+'44 23'!K33+'44 24'!K33+'44 25'!K33+'44 26'!K33+'44 27'!K33+'44 28'!K33+'44 29'!K33</f>
        <v>0</v>
      </c>
      <c r="L33" s="46">
        <f>'44 22'!L33+'44 23'!L33+'44 24'!L33+'44 25'!L33+'44 26'!L33+'44 27'!L33+'44 28'!L33+'44 29'!L33</f>
        <v>0</v>
      </c>
      <c r="M33" s="48">
        <f t="shared" si="15"/>
        <v>0</v>
      </c>
      <c r="N33" s="190">
        <f t="shared" si="40"/>
        <v>0</v>
      </c>
      <c r="O33" s="129">
        <f t="shared" si="41"/>
        <v>0</v>
      </c>
      <c r="P33" s="61">
        <f t="shared" si="16"/>
        <v>0</v>
      </c>
      <c r="Q33" s="297">
        <f>'44 22'!Q33+'44 23'!Q33+'44 24'!Q33+'44 25'!Q33+'44 26'!Q33+'44 27'!Q33+'44 28'!Q33+'44 29'!Q33</f>
        <v>0</v>
      </c>
      <c r="R33" s="46">
        <f>'44 22'!R33+'44 23'!R33+'44 24'!R33+'44 25'!R33+'44 26'!R33+'44 27'!R33+'44 28'!R33+'44 29'!R33</f>
        <v>0</v>
      </c>
      <c r="S33" s="47">
        <f t="shared" si="17"/>
        <v>0</v>
      </c>
      <c r="T33" s="46">
        <f>'44 22'!T33+'44 23'!T33+'44 24'!T33+'44 25'!T33+'44 26'!T33+'44 27'!T33+'44 28'!T33+'44 29'!T33</f>
        <v>0</v>
      </c>
      <c r="U33" s="46">
        <f>'44 22'!U33+'44 23'!U33+'44 24'!U33+'44 25'!U33+'44 26'!U33+'44 27'!U33+'44 28'!U33+'44 29'!U33</f>
        <v>0</v>
      </c>
      <c r="V33" s="47">
        <f t="shared" si="18"/>
        <v>0</v>
      </c>
      <c r="W33" s="46">
        <f>'44 22'!W33+'44 23'!W33+'44 24'!W33+'44 25'!W33+'44 26'!W33+'44 27'!W33+'44 28'!W33+'44 29'!W33</f>
        <v>0</v>
      </c>
      <c r="X33" s="46">
        <f>'44 22'!X33+'44 23'!X33+'44 24'!X33+'44 25'!X33+'44 26'!X33+'44 27'!X33+'44 28'!X33+'44 29'!X33</f>
        <v>0</v>
      </c>
      <c r="Y33" s="48">
        <f t="shared" si="19"/>
        <v>0</v>
      </c>
      <c r="Z33" s="190">
        <f t="shared" si="42"/>
        <v>0</v>
      </c>
      <c r="AA33" s="200">
        <f t="shared" si="43"/>
        <v>0</v>
      </c>
      <c r="AB33" s="61">
        <f t="shared" si="20"/>
        <v>0</v>
      </c>
      <c r="AC33" s="204">
        <f t="shared" si="44"/>
        <v>0</v>
      </c>
      <c r="AD33" s="133">
        <f t="shared" si="45"/>
        <v>0</v>
      </c>
      <c r="AE33" s="225">
        <f t="shared" si="21"/>
        <v>0</v>
      </c>
      <c r="AF33" s="293">
        <f>'44 22'!AF33+'44 23'!AF33+'44 24'!AF33+'44 25'!AF33+'44 26'!AF33+'44 27'!AF33+'44 28'!AF33+'44 29'!AF33</f>
        <v>0</v>
      </c>
      <c r="AG33" s="46">
        <f>'44 22'!AG33+'44 23'!AG33+'44 24'!AG33+'44 25'!AG33+'44 26'!AG33+'44 27'!AG33+'44 28'!AG33+'44 29'!AG33</f>
        <v>0</v>
      </c>
      <c r="AH33" s="50">
        <f t="shared" si="22"/>
        <v>0</v>
      </c>
      <c r="AI33" s="46">
        <f>'44 22'!AI33+'44 23'!AI33+'44 24'!AI33+'44 25'!AI33+'44 26'!AI33+'44 27'!AI33+'44 28'!AI33+'44 29'!AI33</f>
        <v>0</v>
      </c>
      <c r="AJ33" s="46">
        <f>'44 22'!AJ33+'44 23'!AJ33+'44 24'!AJ33+'44 25'!AJ33+'44 26'!AJ33+'44 27'!AJ33+'44 28'!AJ33+'44 29'!AJ33</f>
        <v>0</v>
      </c>
      <c r="AK33" s="50">
        <f t="shared" si="23"/>
        <v>0</v>
      </c>
      <c r="AL33" s="46">
        <f>'44 22'!AL33+'44 23'!AL33+'44 24'!AL33+'44 25'!AL33+'44 26'!AL33+'44 27'!AL33+'44 28'!AL33+'44 29'!AL33</f>
        <v>0</v>
      </c>
      <c r="AM33" s="46">
        <f>'44 22'!AM33+'44 23'!AM33+'44 24'!AM33+'44 25'!AM33+'44 26'!AM33+'44 27'!AM33+'44 28'!AM33+'44 29'!AM33</f>
        <v>0</v>
      </c>
      <c r="AN33" s="48">
        <f t="shared" si="24"/>
        <v>0</v>
      </c>
      <c r="AO33" s="190">
        <f t="shared" si="25"/>
        <v>0</v>
      </c>
      <c r="AP33" s="129">
        <f t="shared" si="26"/>
        <v>0</v>
      </c>
      <c r="AQ33" s="222">
        <f t="shared" si="27"/>
        <v>0</v>
      </c>
      <c r="AR33" s="293">
        <f>'44 22'!AR33+'44 23'!AR33+'44 24'!AR33+'44 25'!AR33+'44 26'!AR33+'44 27'!AR33+'44 28'!AR33+'44 29'!AR33</f>
        <v>0</v>
      </c>
      <c r="AS33" s="46">
        <f>'44 22'!AS33+'44 23'!AS33+'44 24'!AS33+'44 25'!AS33+'44 26'!AS33+'44 27'!AS33+'44 28'!AS33+'44 29'!AS33</f>
        <v>0</v>
      </c>
      <c r="AT33" s="47">
        <f t="shared" si="28"/>
        <v>0</v>
      </c>
      <c r="AU33" s="46">
        <f>'44 22'!AU33+'44 23'!AU33+'44 24'!AU33+'44 25'!AU33+'44 26'!AU33+'44 27'!AU33+'44 28'!AU33+'44 29'!AU33</f>
        <v>0</v>
      </c>
      <c r="AV33" s="46">
        <f>'44 22'!AV33+'44 23'!AV33+'44 24'!AV33+'44 25'!AV33+'44 26'!AV33+'44 27'!AV33+'44 28'!AV33+'44 29'!AV33</f>
        <v>0</v>
      </c>
      <c r="AW33" s="47">
        <f t="shared" si="29"/>
        <v>0</v>
      </c>
      <c r="AX33" s="46">
        <f>'44 22'!AX33+'44 23'!AX33+'44 24'!AX33+'44 25'!AX33+'44 26'!AX33+'44 27'!AX33+'44 28'!AX33+'44 29'!AX33</f>
        <v>0</v>
      </c>
      <c r="AY33" s="46">
        <f>'44 22'!AY33+'44 23'!AY33+'44 24'!AY33+'44 25'!AY33+'44 26'!AY33+'44 27'!AY33+'44 28'!AY33+'44 29'!AY33</f>
        <v>0</v>
      </c>
      <c r="AZ33" s="50">
        <f t="shared" si="30"/>
        <v>0</v>
      </c>
      <c r="BA33" s="190">
        <f t="shared" si="31"/>
        <v>0</v>
      </c>
      <c r="BB33" s="200">
        <f t="shared" si="32"/>
        <v>0</v>
      </c>
      <c r="BC33" s="222">
        <f t="shared" si="33"/>
        <v>0</v>
      </c>
      <c r="BD33" s="204">
        <f t="shared" si="34"/>
        <v>0</v>
      </c>
      <c r="BE33" s="217">
        <f t="shared" si="35"/>
        <v>0</v>
      </c>
      <c r="BF33" s="225">
        <f t="shared" si="36"/>
        <v>0</v>
      </c>
      <c r="BG33" s="204">
        <f t="shared" si="37"/>
        <v>0</v>
      </c>
      <c r="BH33" s="133">
        <f t="shared" si="38"/>
        <v>0</v>
      </c>
      <c r="BI33" s="225">
        <f t="shared" si="39"/>
        <v>0</v>
      </c>
      <c r="BJ33" s="290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'44 22'!E34+'44 23'!E34+'44 24'!E34+'44 25'!E34+'44 26'!E34+'44 27'!E34+'44 28'!E34+'44 29'!E34</f>
        <v>0</v>
      </c>
      <c r="F34" s="46">
        <f>'44 22'!F34+'44 23'!F34+'44 24'!F34+'44 25'!F34+'44 26'!F34+'44 27'!F34+'44 28'!F34+'44 29'!F34</f>
        <v>0</v>
      </c>
      <c r="G34" s="47">
        <f t="shared" si="13"/>
        <v>0</v>
      </c>
      <c r="H34" s="46">
        <f>'44 22'!H34+'44 23'!H34+'44 24'!H34+'44 25'!H34+'44 26'!H34+'44 27'!H34+'44 28'!H34+'44 29'!H34</f>
        <v>0</v>
      </c>
      <c r="I34" s="46">
        <f>'44 22'!I34+'44 23'!I34+'44 24'!I34+'44 25'!I34+'44 26'!I34+'44 27'!I34+'44 28'!I34+'44 29'!I34</f>
        <v>0</v>
      </c>
      <c r="J34" s="47">
        <f t="shared" si="14"/>
        <v>0</v>
      </c>
      <c r="K34" s="46">
        <f>'44 22'!K34+'44 23'!K34+'44 24'!K34+'44 25'!K34+'44 26'!K34+'44 27'!K34+'44 28'!K34+'44 29'!K34</f>
        <v>0</v>
      </c>
      <c r="L34" s="46">
        <f>'44 22'!L34+'44 23'!L34+'44 24'!L34+'44 25'!L34+'44 26'!L34+'44 27'!L34+'44 28'!L34+'44 29'!L34</f>
        <v>0</v>
      </c>
      <c r="M34" s="48">
        <f t="shared" si="15"/>
        <v>0</v>
      </c>
      <c r="N34" s="190">
        <f t="shared" si="40"/>
        <v>0</v>
      </c>
      <c r="O34" s="129">
        <f t="shared" si="41"/>
        <v>0</v>
      </c>
      <c r="P34" s="61">
        <f t="shared" si="16"/>
        <v>0</v>
      </c>
      <c r="Q34" s="297">
        <f>'44 22'!Q34+'44 23'!Q34+'44 24'!Q34+'44 25'!Q34+'44 26'!Q34+'44 27'!Q34+'44 28'!Q34+'44 29'!Q34</f>
        <v>0</v>
      </c>
      <c r="R34" s="46">
        <f>'44 22'!R34+'44 23'!R34+'44 24'!R34+'44 25'!R34+'44 26'!R34+'44 27'!R34+'44 28'!R34+'44 29'!R34</f>
        <v>0</v>
      </c>
      <c r="S34" s="47">
        <f t="shared" si="17"/>
        <v>0</v>
      </c>
      <c r="T34" s="46">
        <f>'44 22'!T34+'44 23'!T34+'44 24'!T34+'44 25'!T34+'44 26'!T34+'44 27'!T34+'44 28'!T34+'44 29'!T34</f>
        <v>0</v>
      </c>
      <c r="U34" s="46">
        <f>'44 22'!U34+'44 23'!U34+'44 24'!U34+'44 25'!U34+'44 26'!U34+'44 27'!U34+'44 28'!U34+'44 29'!U34</f>
        <v>0</v>
      </c>
      <c r="V34" s="47">
        <f t="shared" si="18"/>
        <v>0</v>
      </c>
      <c r="W34" s="46">
        <f>'44 22'!W34+'44 23'!W34+'44 24'!W34+'44 25'!W34+'44 26'!W34+'44 27'!W34+'44 28'!W34+'44 29'!W34</f>
        <v>0</v>
      </c>
      <c r="X34" s="46">
        <f>'44 22'!X34+'44 23'!X34+'44 24'!X34+'44 25'!X34+'44 26'!X34+'44 27'!X34+'44 28'!X34+'44 29'!X34</f>
        <v>0</v>
      </c>
      <c r="Y34" s="48">
        <f t="shared" si="19"/>
        <v>0</v>
      </c>
      <c r="Z34" s="190">
        <f t="shared" si="42"/>
        <v>0</v>
      </c>
      <c r="AA34" s="200">
        <f t="shared" si="43"/>
        <v>0</v>
      </c>
      <c r="AB34" s="61">
        <f t="shared" si="20"/>
        <v>0</v>
      </c>
      <c r="AC34" s="204">
        <f t="shared" si="44"/>
        <v>0</v>
      </c>
      <c r="AD34" s="133">
        <f t="shared" si="45"/>
        <v>0</v>
      </c>
      <c r="AE34" s="225">
        <f t="shared" si="21"/>
        <v>0</v>
      </c>
      <c r="AF34" s="293">
        <f>'44 22'!AF34+'44 23'!AF34+'44 24'!AF34+'44 25'!AF34+'44 26'!AF34+'44 27'!AF34+'44 28'!AF34+'44 29'!AF34</f>
        <v>0</v>
      </c>
      <c r="AG34" s="46">
        <f>'44 22'!AG34+'44 23'!AG34+'44 24'!AG34+'44 25'!AG34+'44 26'!AG34+'44 27'!AG34+'44 28'!AG34+'44 29'!AG34</f>
        <v>0</v>
      </c>
      <c r="AH34" s="50">
        <f t="shared" si="22"/>
        <v>0</v>
      </c>
      <c r="AI34" s="46">
        <f>'44 22'!AI34+'44 23'!AI34+'44 24'!AI34+'44 25'!AI34+'44 26'!AI34+'44 27'!AI34+'44 28'!AI34+'44 29'!AI34</f>
        <v>0</v>
      </c>
      <c r="AJ34" s="46">
        <f>'44 22'!AJ34+'44 23'!AJ34+'44 24'!AJ34+'44 25'!AJ34+'44 26'!AJ34+'44 27'!AJ34+'44 28'!AJ34+'44 29'!AJ34</f>
        <v>0</v>
      </c>
      <c r="AK34" s="50">
        <f t="shared" si="23"/>
        <v>0</v>
      </c>
      <c r="AL34" s="46">
        <f>'44 22'!AL34+'44 23'!AL34+'44 24'!AL34+'44 25'!AL34+'44 26'!AL34+'44 27'!AL34+'44 28'!AL34+'44 29'!AL34</f>
        <v>0</v>
      </c>
      <c r="AM34" s="46">
        <f>'44 22'!AM34+'44 23'!AM34+'44 24'!AM34+'44 25'!AM34+'44 26'!AM34+'44 27'!AM34+'44 28'!AM34+'44 29'!AM34</f>
        <v>0</v>
      </c>
      <c r="AN34" s="48">
        <f t="shared" si="24"/>
        <v>0</v>
      </c>
      <c r="AO34" s="190">
        <f t="shared" si="25"/>
        <v>0</v>
      </c>
      <c r="AP34" s="129">
        <f t="shared" si="26"/>
        <v>0</v>
      </c>
      <c r="AQ34" s="222">
        <f t="shared" si="27"/>
        <v>0</v>
      </c>
      <c r="AR34" s="293">
        <f>'44 22'!AR34+'44 23'!AR34+'44 24'!AR34+'44 25'!AR34+'44 26'!AR34+'44 27'!AR34+'44 28'!AR34+'44 29'!AR34</f>
        <v>0</v>
      </c>
      <c r="AS34" s="46">
        <f>'44 22'!AS34+'44 23'!AS34+'44 24'!AS34+'44 25'!AS34+'44 26'!AS34+'44 27'!AS34+'44 28'!AS34+'44 29'!AS34</f>
        <v>0</v>
      </c>
      <c r="AT34" s="47">
        <f t="shared" si="28"/>
        <v>0</v>
      </c>
      <c r="AU34" s="46">
        <f>'44 22'!AU34+'44 23'!AU34+'44 24'!AU34+'44 25'!AU34+'44 26'!AU34+'44 27'!AU34+'44 28'!AU34+'44 29'!AU34</f>
        <v>0</v>
      </c>
      <c r="AV34" s="46">
        <f>'44 22'!AV34+'44 23'!AV34+'44 24'!AV34+'44 25'!AV34+'44 26'!AV34+'44 27'!AV34+'44 28'!AV34+'44 29'!AV34</f>
        <v>0</v>
      </c>
      <c r="AW34" s="47">
        <f t="shared" si="29"/>
        <v>0</v>
      </c>
      <c r="AX34" s="46">
        <f>'44 22'!AX34+'44 23'!AX34+'44 24'!AX34+'44 25'!AX34+'44 26'!AX34+'44 27'!AX34+'44 28'!AX34+'44 29'!AX34</f>
        <v>0</v>
      </c>
      <c r="AY34" s="46">
        <f>'44 22'!AY34+'44 23'!AY34+'44 24'!AY34+'44 25'!AY34+'44 26'!AY34+'44 27'!AY34+'44 28'!AY34+'44 29'!AY34</f>
        <v>0</v>
      </c>
      <c r="AZ34" s="50">
        <f t="shared" si="30"/>
        <v>0</v>
      </c>
      <c r="BA34" s="190">
        <f t="shared" si="31"/>
        <v>0</v>
      </c>
      <c r="BB34" s="200">
        <f t="shared" si="32"/>
        <v>0</v>
      </c>
      <c r="BC34" s="222">
        <f t="shared" si="33"/>
        <v>0</v>
      </c>
      <c r="BD34" s="204">
        <f t="shared" si="34"/>
        <v>0</v>
      </c>
      <c r="BE34" s="217">
        <f t="shared" si="35"/>
        <v>0</v>
      </c>
      <c r="BF34" s="225">
        <f t="shared" si="36"/>
        <v>0</v>
      </c>
      <c r="BG34" s="204">
        <f t="shared" si="37"/>
        <v>0</v>
      </c>
      <c r="BH34" s="133">
        <f t="shared" si="38"/>
        <v>0</v>
      </c>
      <c r="BI34" s="225">
        <f t="shared" si="39"/>
        <v>0</v>
      </c>
      <c r="BJ34" s="290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'44 22'!E35+'44 23'!E35+'44 24'!E35+'44 25'!E35+'44 26'!E35+'44 27'!E35+'44 28'!E35+'44 29'!E35</f>
        <v>0</v>
      </c>
      <c r="F35" s="46">
        <f>'44 22'!F35+'44 23'!F35+'44 24'!F35+'44 25'!F35+'44 26'!F35+'44 27'!F35+'44 28'!F35+'44 29'!F35</f>
        <v>0</v>
      </c>
      <c r="G35" s="47">
        <f t="shared" si="13"/>
        <v>0</v>
      </c>
      <c r="H35" s="46">
        <f>'44 22'!H35+'44 23'!H35+'44 24'!H35+'44 25'!H35+'44 26'!H35+'44 27'!H35+'44 28'!H35+'44 29'!H35</f>
        <v>0</v>
      </c>
      <c r="I35" s="46">
        <f>'44 22'!I35+'44 23'!I35+'44 24'!I35+'44 25'!I35+'44 26'!I35+'44 27'!I35+'44 28'!I35+'44 29'!I35</f>
        <v>0</v>
      </c>
      <c r="J35" s="47">
        <f t="shared" si="14"/>
        <v>0</v>
      </c>
      <c r="K35" s="46">
        <f>'44 22'!K35+'44 23'!K35+'44 24'!K35+'44 25'!K35+'44 26'!K35+'44 27'!K35+'44 28'!K35+'44 29'!K35</f>
        <v>0</v>
      </c>
      <c r="L35" s="46">
        <f>'44 22'!L35+'44 23'!L35+'44 24'!L35+'44 25'!L35+'44 26'!L35+'44 27'!L35+'44 28'!L35+'44 29'!L35</f>
        <v>0</v>
      </c>
      <c r="M35" s="48">
        <f t="shared" si="15"/>
        <v>0</v>
      </c>
      <c r="N35" s="190">
        <f t="shared" si="40"/>
        <v>0</v>
      </c>
      <c r="O35" s="129">
        <f t="shared" si="41"/>
        <v>0</v>
      </c>
      <c r="P35" s="61">
        <f t="shared" si="16"/>
        <v>0</v>
      </c>
      <c r="Q35" s="297">
        <f>'44 22'!Q35+'44 23'!Q35+'44 24'!Q35+'44 25'!Q35+'44 26'!Q35+'44 27'!Q35+'44 28'!Q35+'44 29'!Q35</f>
        <v>0</v>
      </c>
      <c r="R35" s="46">
        <f>'44 22'!R35+'44 23'!R35+'44 24'!R35+'44 25'!R35+'44 26'!R35+'44 27'!R35+'44 28'!R35+'44 29'!R35</f>
        <v>0</v>
      </c>
      <c r="S35" s="47">
        <f t="shared" si="17"/>
        <v>0</v>
      </c>
      <c r="T35" s="46">
        <f>'44 22'!T35+'44 23'!T35+'44 24'!T35+'44 25'!T35+'44 26'!T35+'44 27'!T35+'44 28'!T35+'44 29'!T35</f>
        <v>0</v>
      </c>
      <c r="U35" s="46">
        <f>'44 22'!U35+'44 23'!U35+'44 24'!U35+'44 25'!U35+'44 26'!U35+'44 27'!U35+'44 28'!U35+'44 29'!U35</f>
        <v>0</v>
      </c>
      <c r="V35" s="47">
        <f t="shared" si="18"/>
        <v>0</v>
      </c>
      <c r="W35" s="46">
        <f>'44 22'!W35+'44 23'!W35+'44 24'!W35+'44 25'!W35+'44 26'!W35+'44 27'!W35+'44 28'!W35+'44 29'!W35</f>
        <v>0</v>
      </c>
      <c r="X35" s="46">
        <f>'44 22'!X35+'44 23'!X35+'44 24'!X35+'44 25'!X35+'44 26'!X35+'44 27'!X35+'44 28'!X35+'44 29'!X35</f>
        <v>0</v>
      </c>
      <c r="Y35" s="48">
        <f t="shared" si="19"/>
        <v>0</v>
      </c>
      <c r="Z35" s="190">
        <f t="shared" si="42"/>
        <v>0</v>
      </c>
      <c r="AA35" s="200">
        <f t="shared" si="43"/>
        <v>0</v>
      </c>
      <c r="AB35" s="61">
        <f t="shared" si="20"/>
        <v>0</v>
      </c>
      <c r="AC35" s="204">
        <f t="shared" si="44"/>
        <v>0</v>
      </c>
      <c r="AD35" s="133">
        <f t="shared" si="45"/>
        <v>0</v>
      </c>
      <c r="AE35" s="225">
        <f t="shared" si="21"/>
        <v>0</v>
      </c>
      <c r="AF35" s="293">
        <f>'44 22'!AF35+'44 23'!AF35+'44 24'!AF35+'44 25'!AF35+'44 26'!AF35+'44 27'!AF35+'44 28'!AF35+'44 29'!AF35</f>
        <v>0</v>
      </c>
      <c r="AG35" s="46">
        <f>'44 22'!AG35+'44 23'!AG35+'44 24'!AG35+'44 25'!AG35+'44 26'!AG35+'44 27'!AG35+'44 28'!AG35+'44 29'!AG35</f>
        <v>0</v>
      </c>
      <c r="AH35" s="50">
        <f t="shared" si="22"/>
        <v>0</v>
      </c>
      <c r="AI35" s="46">
        <f>'44 22'!AI35+'44 23'!AI35+'44 24'!AI35+'44 25'!AI35+'44 26'!AI35+'44 27'!AI35+'44 28'!AI35+'44 29'!AI35</f>
        <v>0</v>
      </c>
      <c r="AJ35" s="46">
        <f>'44 22'!AJ35+'44 23'!AJ35+'44 24'!AJ35+'44 25'!AJ35+'44 26'!AJ35+'44 27'!AJ35+'44 28'!AJ35+'44 29'!AJ35</f>
        <v>0</v>
      </c>
      <c r="AK35" s="50">
        <f t="shared" si="23"/>
        <v>0</v>
      </c>
      <c r="AL35" s="46">
        <f>'44 22'!AL35+'44 23'!AL35+'44 24'!AL35+'44 25'!AL35+'44 26'!AL35+'44 27'!AL35+'44 28'!AL35+'44 29'!AL35</f>
        <v>0</v>
      </c>
      <c r="AM35" s="46">
        <f>'44 22'!AM35+'44 23'!AM35+'44 24'!AM35+'44 25'!AM35+'44 26'!AM35+'44 27'!AM35+'44 28'!AM35+'44 29'!AM35</f>
        <v>0</v>
      </c>
      <c r="AN35" s="48">
        <f t="shared" si="24"/>
        <v>0</v>
      </c>
      <c r="AO35" s="190">
        <f t="shared" si="25"/>
        <v>0</v>
      </c>
      <c r="AP35" s="129">
        <f t="shared" si="26"/>
        <v>0</v>
      </c>
      <c r="AQ35" s="222">
        <f t="shared" si="27"/>
        <v>0</v>
      </c>
      <c r="AR35" s="293">
        <f>'44 22'!AR35+'44 23'!AR35+'44 24'!AR35+'44 25'!AR35+'44 26'!AR35+'44 27'!AR35+'44 28'!AR35+'44 29'!AR35</f>
        <v>0</v>
      </c>
      <c r="AS35" s="46">
        <f>'44 22'!AS35+'44 23'!AS35+'44 24'!AS35+'44 25'!AS35+'44 26'!AS35+'44 27'!AS35+'44 28'!AS35+'44 29'!AS35</f>
        <v>0</v>
      </c>
      <c r="AT35" s="47">
        <f t="shared" si="28"/>
        <v>0</v>
      </c>
      <c r="AU35" s="46">
        <f>'44 22'!AU35+'44 23'!AU35+'44 24'!AU35+'44 25'!AU35+'44 26'!AU35+'44 27'!AU35+'44 28'!AU35+'44 29'!AU35</f>
        <v>0</v>
      </c>
      <c r="AV35" s="46">
        <f>'44 22'!AV35+'44 23'!AV35+'44 24'!AV35+'44 25'!AV35+'44 26'!AV35+'44 27'!AV35+'44 28'!AV35+'44 29'!AV35</f>
        <v>0</v>
      </c>
      <c r="AW35" s="47">
        <f t="shared" si="29"/>
        <v>0</v>
      </c>
      <c r="AX35" s="46">
        <f>'44 22'!AX35+'44 23'!AX35+'44 24'!AX35+'44 25'!AX35+'44 26'!AX35+'44 27'!AX35+'44 28'!AX35+'44 29'!AX35</f>
        <v>0</v>
      </c>
      <c r="AY35" s="46">
        <f>'44 22'!AY35+'44 23'!AY35+'44 24'!AY35+'44 25'!AY35+'44 26'!AY35+'44 27'!AY35+'44 28'!AY35+'44 29'!AY35</f>
        <v>0</v>
      </c>
      <c r="AZ35" s="50">
        <f t="shared" si="30"/>
        <v>0</v>
      </c>
      <c r="BA35" s="190">
        <f t="shared" si="31"/>
        <v>0</v>
      </c>
      <c r="BB35" s="200">
        <f t="shared" si="32"/>
        <v>0</v>
      </c>
      <c r="BC35" s="222">
        <f t="shared" si="33"/>
        <v>0</v>
      </c>
      <c r="BD35" s="204">
        <f t="shared" si="34"/>
        <v>0</v>
      </c>
      <c r="BE35" s="217">
        <f t="shared" si="35"/>
        <v>0</v>
      </c>
      <c r="BF35" s="225">
        <f t="shared" si="36"/>
        <v>0</v>
      </c>
      <c r="BG35" s="204">
        <f t="shared" si="37"/>
        <v>0</v>
      </c>
      <c r="BH35" s="133">
        <f t="shared" si="38"/>
        <v>0</v>
      </c>
      <c r="BI35" s="225">
        <f t="shared" si="39"/>
        <v>0</v>
      </c>
      <c r="BJ35" s="290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'44 22'!E36+'44 23'!E36+'44 24'!E36+'44 25'!E36+'44 26'!E36+'44 27'!E36+'44 28'!E36+'44 29'!E36</f>
        <v>0</v>
      </c>
      <c r="F36" s="46">
        <f>'44 22'!F36+'44 23'!F36+'44 24'!F36+'44 25'!F36+'44 26'!F36+'44 27'!F36+'44 28'!F36+'44 29'!F36</f>
        <v>0</v>
      </c>
      <c r="G36" s="47">
        <f t="shared" si="13"/>
        <v>0</v>
      </c>
      <c r="H36" s="46">
        <f>'44 22'!H36+'44 23'!H36+'44 24'!H36+'44 25'!H36+'44 26'!H36+'44 27'!H36+'44 28'!H36+'44 29'!H36</f>
        <v>0</v>
      </c>
      <c r="I36" s="46">
        <f>'44 22'!I36+'44 23'!I36+'44 24'!I36+'44 25'!I36+'44 26'!I36+'44 27'!I36+'44 28'!I36+'44 29'!I36</f>
        <v>0</v>
      </c>
      <c r="J36" s="47">
        <f t="shared" si="14"/>
        <v>0</v>
      </c>
      <c r="K36" s="46">
        <f>'44 22'!K36+'44 23'!K36+'44 24'!K36+'44 25'!K36+'44 26'!K36+'44 27'!K36+'44 28'!K36+'44 29'!K36</f>
        <v>0</v>
      </c>
      <c r="L36" s="46">
        <f>'44 22'!L36+'44 23'!L36+'44 24'!L36+'44 25'!L36+'44 26'!L36+'44 27'!L36+'44 28'!L36+'44 29'!L36</f>
        <v>0</v>
      </c>
      <c r="M36" s="48">
        <f t="shared" si="15"/>
        <v>0</v>
      </c>
      <c r="N36" s="190">
        <f t="shared" si="40"/>
        <v>0</v>
      </c>
      <c r="O36" s="129">
        <f t="shared" si="41"/>
        <v>0</v>
      </c>
      <c r="P36" s="61">
        <f t="shared" si="16"/>
        <v>0</v>
      </c>
      <c r="Q36" s="297">
        <f>'44 22'!Q36+'44 23'!Q36+'44 24'!Q36+'44 25'!Q36+'44 26'!Q36+'44 27'!Q36+'44 28'!Q36+'44 29'!Q36</f>
        <v>0</v>
      </c>
      <c r="R36" s="46">
        <f>'44 22'!R36+'44 23'!R36+'44 24'!R36+'44 25'!R36+'44 26'!R36+'44 27'!R36+'44 28'!R36+'44 29'!R36</f>
        <v>0</v>
      </c>
      <c r="S36" s="47">
        <f t="shared" si="17"/>
        <v>0</v>
      </c>
      <c r="T36" s="46">
        <f>'44 22'!T36+'44 23'!T36+'44 24'!T36+'44 25'!T36+'44 26'!T36+'44 27'!T36+'44 28'!T36+'44 29'!T36</f>
        <v>0</v>
      </c>
      <c r="U36" s="46">
        <f>'44 22'!U36+'44 23'!U36+'44 24'!U36+'44 25'!U36+'44 26'!U36+'44 27'!U36+'44 28'!U36+'44 29'!U36</f>
        <v>0</v>
      </c>
      <c r="V36" s="47">
        <f t="shared" si="18"/>
        <v>0</v>
      </c>
      <c r="W36" s="46">
        <f>'44 22'!W36+'44 23'!W36+'44 24'!W36+'44 25'!W36+'44 26'!W36+'44 27'!W36+'44 28'!W36+'44 29'!W36</f>
        <v>0</v>
      </c>
      <c r="X36" s="46">
        <f>'44 22'!X36+'44 23'!X36+'44 24'!X36+'44 25'!X36+'44 26'!X36+'44 27'!X36+'44 28'!X36+'44 29'!X36</f>
        <v>0</v>
      </c>
      <c r="Y36" s="48">
        <f t="shared" si="19"/>
        <v>0</v>
      </c>
      <c r="Z36" s="190">
        <f t="shared" si="42"/>
        <v>0</v>
      </c>
      <c r="AA36" s="200">
        <f t="shared" si="43"/>
        <v>0</v>
      </c>
      <c r="AB36" s="61">
        <f t="shared" si="20"/>
        <v>0</v>
      </c>
      <c r="AC36" s="204">
        <f t="shared" si="44"/>
        <v>0</v>
      </c>
      <c r="AD36" s="133">
        <f t="shared" si="45"/>
        <v>0</v>
      </c>
      <c r="AE36" s="225">
        <f t="shared" si="21"/>
        <v>0</v>
      </c>
      <c r="AF36" s="293">
        <f>'44 22'!AF36+'44 23'!AF36+'44 24'!AF36+'44 25'!AF36+'44 26'!AF36+'44 27'!AF36+'44 28'!AF36+'44 29'!AF36</f>
        <v>0</v>
      </c>
      <c r="AG36" s="46">
        <f>'44 22'!AG36+'44 23'!AG36+'44 24'!AG36+'44 25'!AG36+'44 26'!AG36+'44 27'!AG36+'44 28'!AG36+'44 29'!AG36</f>
        <v>0</v>
      </c>
      <c r="AH36" s="50">
        <f t="shared" si="22"/>
        <v>0</v>
      </c>
      <c r="AI36" s="46">
        <f>'44 22'!AI36+'44 23'!AI36+'44 24'!AI36+'44 25'!AI36+'44 26'!AI36+'44 27'!AI36+'44 28'!AI36+'44 29'!AI36</f>
        <v>0</v>
      </c>
      <c r="AJ36" s="46">
        <f>'44 22'!AJ36+'44 23'!AJ36+'44 24'!AJ36+'44 25'!AJ36+'44 26'!AJ36+'44 27'!AJ36+'44 28'!AJ36+'44 29'!AJ36</f>
        <v>0</v>
      </c>
      <c r="AK36" s="50">
        <f t="shared" si="23"/>
        <v>0</v>
      </c>
      <c r="AL36" s="46">
        <f>'44 22'!AL36+'44 23'!AL36+'44 24'!AL36+'44 25'!AL36+'44 26'!AL36+'44 27'!AL36+'44 28'!AL36+'44 29'!AL36</f>
        <v>0</v>
      </c>
      <c r="AM36" s="46">
        <f>'44 22'!AM36+'44 23'!AM36+'44 24'!AM36+'44 25'!AM36+'44 26'!AM36+'44 27'!AM36+'44 28'!AM36+'44 29'!AM36</f>
        <v>0</v>
      </c>
      <c r="AN36" s="48">
        <f t="shared" si="24"/>
        <v>0</v>
      </c>
      <c r="AO36" s="190">
        <f t="shared" si="25"/>
        <v>0</v>
      </c>
      <c r="AP36" s="129">
        <f t="shared" si="26"/>
        <v>0</v>
      </c>
      <c r="AQ36" s="222">
        <f t="shared" si="27"/>
        <v>0</v>
      </c>
      <c r="AR36" s="293">
        <f>'44 22'!AR36+'44 23'!AR36+'44 24'!AR36+'44 25'!AR36+'44 26'!AR36+'44 27'!AR36+'44 28'!AR36+'44 29'!AR36</f>
        <v>0</v>
      </c>
      <c r="AS36" s="46">
        <f>'44 22'!AS36+'44 23'!AS36+'44 24'!AS36+'44 25'!AS36+'44 26'!AS36+'44 27'!AS36+'44 28'!AS36+'44 29'!AS36</f>
        <v>0</v>
      </c>
      <c r="AT36" s="47">
        <f t="shared" si="28"/>
        <v>0</v>
      </c>
      <c r="AU36" s="46">
        <f>'44 22'!AU36+'44 23'!AU36+'44 24'!AU36+'44 25'!AU36+'44 26'!AU36+'44 27'!AU36+'44 28'!AU36+'44 29'!AU36</f>
        <v>0</v>
      </c>
      <c r="AV36" s="46">
        <f>'44 22'!AV36+'44 23'!AV36+'44 24'!AV36+'44 25'!AV36+'44 26'!AV36+'44 27'!AV36+'44 28'!AV36+'44 29'!AV36</f>
        <v>0</v>
      </c>
      <c r="AW36" s="47">
        <f t="shared" si="29"/>
        <v>0</v>
      </c>
      <c r="AX36" s="46">
        <f>'44 22'!AX36+'44 23'!AX36+'44 24'!AX36+'44 25'!AX36+'44 26'!AX36+'44 27'!AX36+'44 28'!AX36+'44 29'!AX36</f>
        <v>0</v>
      </c>
      <c r="AY36" s="46">
        <f>'44 22'!AY36+'44 23'!AY36+'44 24'!AY36+'44 25'!AY36+'44 26'!AY36+'44 27'!AY36+'44 28'!AY36+'44 29'!AY36</f>
        <v>0</v>
      </c>
      <c r="AZ36" s="50">
        <f t="shared" si="30"/>
        <v>0</v>
      </c>
      <c r="BA36" s="190">
        <f t="shared" si="31"/>
        <v>0</v>
      </c>
      <c r="BB36" s="200">
        <f t="shared" si="32"/>
        <v>0</v>
      </c>
      <c r="BC36" s="222">
        <f t="shared" si="33"/>
        <v>0</v>
      </c>
      <c r="BD36" s="204">
        <f t="shared" si="34"/>
        <v>0</v>
      </c>
      <c r="BE36" s="217">
        <f t="shared" si="35"/>
        <v>0</v>
      </c>
      <c r="BF36" s="225">
        <f t="shared" si="36"/>
        <v>0</v>
      </c>
      <c r="BG36" s="204">
        <f t="shared" si="37"/>
        <v>0</v>
      </c>
      <c r="BH36" s="133">
        <f t="shared" si="38"/>
        <v>0</v>
      </c>
      <c r="BI36" s="225">
        <f t="shared" si="39"/>
        <v>0</v>
      </c>
      <c r="BJ36" s="290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'44 22'!E37+'44 23'!E37+'44 24'!E37+'44 25'!E37+'44 26'!E37+'44 27'!E37+'44 28'!E37+'44 29'!E37</f>
        <v>0</v>
      </c>
      <c r="F37" s="46">
        <f>'44 22'!F37+'44 23'!F37+'44 24'!F37+'44 25'!F37+'44 26'!F37+'44 27'!F37+'44 28'!F37+'44 29'!F37</f>
        <v>0</v>
      </c>
      <c r="G37" s="47">
        <f t="shared" si="13"/>
        <v>0</v>
      </c>
      <c r="H37" s="46">
        <f>'44 22'!H37+'44 23'!H37+'44 24'!H37+'44 25'!H37+'44 26'!H37+'44 27'!H37+'44 28'!H37+'44 29'!H37</f>
        <v>0</v>
      </c>
      <c r="I37" s="46">
        <f>'44 22'!I37+'44 23'!I37+'44 24'!I37+'44 25'!I37+'44 26'!I37+'44 27'!I37+'44 28'!I37+'44 29'!I37</f>
        <v>0</v>
      </c>
      <c r="J37" s="47">
        <f t="shared" si="14"/>
        <v>0</v>
      </c>
      <c r="K37" s="46">
        <f>'44 22'!K37+'44 23'!K37+'44 24'!K37+'44 25'!K37+'44 26'!K37+'44 27'!K37+'44 28'!K37+'44 29'!K37</f>
        <v>0</v>
      </c>
      <c r="L37" s="46">
        <f>'44 22'!L37+'44 23'!L37+'44 24'!L37+'44 25'!L37+'44 26'!L37+'44 27'!L37+'44 28'!L37+'44 29'!L37</f>
        <v>0</v>
      </c>
      <c r="M37" s="48">
        <f t="shared" si="15"/>
        <v>0</v>
      </c>
      <c r="N37" s="190">
        <f t="shared" si="40"/>
        <v>0</v>
      </c>
      <c r="O37" s="129">
        <f t="shared" si="41"/>
        <v>0</v>
      </c>
      <c r="P37" s="61">
        <f t="shared" si="16"/>
        <v>0</v>
      </c>
      <c r="Q37" s="297">
        <f>'44 22'!Q37+'44 23'!Q37+'44 24'!Q37+'44 25'!Q37+'44 26'!Q37+'44 27'!Q37+'44 28'!Q37+'44 29'!Q37</f>
        <v>0</v>
      </c>
      <c r="R37" s="46">
        <f>'44 22'!R37+'44 23'!R37+'44 24'!R37+'44 25'!R37+'44 26'!R37+'44 27'!R37+'44 28'!R37+'44 29'!R37</f>
        <v>0</v>
      </c>
      <c r="S37" s="47">
        <f t="shared" si="17"/>
        <v>0</v>
      </c>
      <c r="T37" s="46">
        <f>'44 22'!T37+'44 23'!T37+'44 24'!T37+'44 25'!T37+'44 26'!T37+'44 27'!T37+'44 28'!T37+'44 29'!T37</f>
        <v>0</v>
      </c>
      <c r="U37" s="46">
        <f>'44 22'!U37+'44 23'!U37+'44 24'!U37+'44 25'!U37+'44 26'!U37+'44 27'!U37+'44 28'!U37+'44 29'!U37</f>
        <v>0</v>
      </c>
      <c r="V37" s="47">
        <f t="shared" si="18"/>
        <v>0</v>
      </c>
      <c r="W37" s="46">
        <f>'44 22'!W37+'44 23'!W37+'44 24'!W37+'44 25'!W37+'44 26'!W37+'44 27'!W37+'44 28'!W37+'44 29'!W37</f>
        <v>0</v>
      </c>
      <c r="X37" s="46">
        <f>'44 22'!X37+'44 23'!X37+'44 24'!X37+'44 25'!X37+'44 26'!X37+'44 27'!X37+'44 28'!X37+'44 29'!X37</f>
        <v>0</v>
      </c>
      <c r="Y37" s="48">
        <f t="shared" si="19"/>
        <v>0</v>
      </c>
      <c r="Z37" s="190">
        <f t="shared" si="42"/>
        <v>0</v>
      </c>
      <c r="AA37" s="200">
        <f t="shared" si="43"/>
        <v>0</v>
      </c>
      <c r="AB37" s="61">
        <f t="shared" si="20"/>
        <v>0</v>
      </c>
      <c r="AC37" s="204">
        <f t="shared" si="44"/>
        <v>0</v>
      </c>
      <c r="AD37" s="133">
        <f t="shared" si="45"/>
        <v>0</v>
      </c>
      <c r="AE37" s="225">
        <f t="shared" si="21"/>
        <v>0</v>
      </c>
      <c r="AF37" s="293">
        <f>'44 22'!AF37+'44 23'!AF37+'44 24'!AF37+'44 25'!AF37+'44 26'!AF37+'44 27'!AF37+'44 28'!AF37+'44 29'!AF37</f>
        <v>0</v>
      </c>
      <c r="AG37" s="46">
        <f>'44 22'!AG37+'44 23'!AG37+'44 24'!AG37+'44 25'!AG37+'44 26'!AG37+'44 27'!AG37+'44 28'!AG37+'44 29'!AG37</f>
        <v>0</v>
      </c>
      <c r="AH37" s="50">
        <f t="shared" si="22"/>
        <v>0</v>
      </c>
      <c r="AI37" s="46">
        <f>'44 22'!AI37+'44 23'!AI37+'44 24'!AI37+'44 25'!AI37+'44 26'!AI37+'44 27'!AI37+'44 28'!AI37+'44 29'!AI37</f>
        <v>0</v>
      </c>
      <c r="AJ37" s="46">
        <f>'44 22'!AJ37+'44 23'!AJ37+'44 24'!AJ37+'44 25'!AJ37+'44 26'!AJ37+'44 27'!AJ37+'44 28'!AJ37+'44 29'!AJ37</f>
        <v>0</v>
      </c>
      <c r="AK37" s="50">
        <f t="shared" si="23"/>
        <v>0</v>
      </c>
      <c r="AL37" s="46">
        <f>'44 22'!AL37+'44 23'!AL37+'44 24'!AL37+'44 25'!AL37+'44 26'!AL37+'44 27'!AL37+'44 28'!AL37+'44 29'!AL37</f>
        <v>0</v>
      </c>
      <c r="AM37" s="46">
        <f>'44 22'!AM37+'44 23'!AM37+'44 24'!AM37+'44 25'!AM37+'44 26'!AM37+'44 27'!AM37+'44 28'!AM37+'44 29'!AM37</f>
        <v>0</v>
      </c>
      <c r="AN37" s="48">
        <f t="shared" si="24"/>
        <v>0</v>
      </c>
      <c r="AO37" s="190">
        <f t="shared" si="25"/>
        <v>0</v>
      </c>
      <c r="AP37" s="129">
        <f t="shared" si="26"/>
        <v>0</v>
      </c>
      <c r="AQ37" s="222">
        <f t="shared" si="27"/>
        <v>0</v>
      </c>
      <c r="AR37" s="293">
        <f>'44 22'!AR37+'44 23'!AR37+'44 24'!AR37+'44 25'!AR37+'44 26'!AR37+'44 27'!AR37+'44 28'!AR37+'44 29'!AR37</f>
        <v>0</v>
      </c>
      <c r="AS37" s="46">
        <f>'44 22'!AS37+'44 23'!AS37+'44 24'!AS37+'44 25'!AS37+'44 26'!AS37+'44 27'!AS37+'44 28'!AS37+'44 29'!AS37</f>
        <v>0</v>
      </c>
      <c r="AT37" s="47">
        <f t="shared" si="28"/>
        <v>0</v>
      </c>
      <c r="AU37" s="46">
        <f>'44 22'!AU37+'44 23'!AU37+'44 24'!AU37+'44 25'!AU37+'44 26'!AU37+'44 27'!AU37+'44 28'!AU37+'44 29'!AU37</f>
        <v>0</v>
      </c>
      <c r="AV37" s="46">
        <f>'44 22'!AV37+'44 23'!AV37+'44 24'!AV37+'44 25'!AV37+'44 26'!AV37+'44 27'!AV37+'44 28'!AV37+'44 29'!AV37</f>
        <v>0</v>
      </c>
      <c r="AW37" s="47">
        <f t="shared" si="29"/>
        <v>0</v>
      </c>
      <c r="AX37" s="46">
        <f>'44 22'!AX37+'44 23'!AX37+'44 24'!AX37+'44 25'!AX37+'44 26'!AX37+'44 27'!AX37+'44 28'!AX37+'44 29'!AX37</f>
        <v>0</v>
      </c>
      <c r="AY37" s="46">
        <f>'44 22'!AY37+'44 23'!AY37+'44 24'!AY37+'44 25'!AY37+'44 26'!AY37+'44 27'!AY37+'44 28'!AY37+'44 29'!AY37</f>
        <v>0</v>
      </c>
      <c r="AZ37" s="50">
        <f t="shared" si="30"/>
        <v>0</v>
      </c>
      <c r="BA37" s="190">
        <f t="shared" si="31"/>
        <v>0</v>
      </c>
      <c r="BB37" s="200">
        <f t="shared" si="32"/>
        <v>0</v>
      </c>
      <c r="BC37" s="222">
        <f t="shared" si="33"/>
        <v>0</v>
      </c>
      <c r="BD37" s="204">
        <f t="shared" si="34"/>
        <v>0</v>
      </c>
      <c r="BE37" s="217">
        <f t="shared" si="35"/>
        <v>0</v>
      </c>
      <c r="BF37" s="225">
        <f t="shared" si="36"/>
        <v>0</v>
      </c>
      <c r="BG37" s="204">
        <f t="shared" si="37"/>
        <v>0</v>
      </c>
      <c r="BH37" s="133">
        <f t="shared" si="38"/>
        <v>0</v>
      </c>
      <c r="BI37" s="225">
        <f t="shared" si="39"/>
        <v>0</v>
      </c>
      <c r="BJ37" s="290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'44 22'!E38+'44 23'!E38+'44 24'!E38+'44 25'!E38+'44 26'!E38+'44 27'!E38+'44 28'!E38+'44 29'!E38</f>
        <v>0</v>
      </c>
      <c r="F38" s="46">
        <f>'44 22'!F38+'44 23'!F38+'44 24'!F38+'44 25'!F38+'44 26'!F38+'44 27'!F38+'44 28'!F38+'44 29'!F38</f>
        <v>0</v>
      </c>
      <c r="G38" s="47">
        <f t="shared" si="13"/>
        <v>0</v>
      </c>
      <c r="H38" s="46">
        <f>'44 22'!H38+'44 23'!H38+'44 24'!H38+'44 25'!H38+'44 26'!H38+'44 27'!H38+'44 28'!H38+'44 29'!H38</f>
        <v>0</v>
      </c>
      <c r="I38" s="46">
        <f>'44 22'!I38+'44 23'!I38+'44 24'!I38+'44 25'!I38+'44 26'!I38+'44 27'!I38+'44 28'!I38+'44 29'!I38</f>
        <v>0</v>
      </c>
      <c r="J38" s="47">
        <f t="shared" si="14"/>
        <v>0</v>
      </c>
      <c r="K38" s="46">
        <f>'44 22'!K38+'44 23'!K38+'44 24'!K38+'44 25'!K38+'44 26'!K38+'44 27'!K38+'44 28'!K38+'44 29'!K38</f>
        <v>0</v>
      </c>
      <c r="L38" s="46">
        <f>'44 22'!L38+'44 23'!L38+'44 24'!L38+'44 25'!L38+'44 26'!L38+'44 27'!L38+'44 28'!L38+'44 29'!L38</f>
        <v>0</v>
      </c>
      <c r="M38" s="48">
        <f t="shared" si="15"/>
        <v>0</v>
      </c>
      <c r="N38" s="190">
        <f t="shared" si="40"/>
        <v>0</v>
      </c>
      <c r="O38" s="129">
        <f t="shared" si="41"/>
        <v>0</v>
      </c>
      <c r="P38" s="61">
        <f t="shared" si="16"/>
        <v>0</v>
      </c>
      <c r="Q38" s="297">
        <f>'44 22'!Q38+'44 23'!Q38+'44 24'!Q38+'44 25'!Q38+'44 26'!Q38+'44 27'!Q38+'44 28'!Q38+'44 29'!Q38</f>
        <v>0</v>
      </c>
      <c r="R38" s="46">
        <f>'44 22'!R38+'44 23'!R38+'44 24'!R38+'44 25'!R38+'44 26'!R38+'44 27'!R38+'44 28'!R38+'44 29'!R38</f>
        <v>0</v>
      </c>
      <c r="S38" s="47">
        <f t="shared" si="17"/>
        <v>0</v>
      </c>
      <c r="T38" s="46">
        <f>'44 22'!T38+'44 23'!T38+'44 24'!T38+'44 25'!T38+'44 26'!T38+'44 27'!T38+'44 28'!T38+'44 29'!T38</f>
        <v>0</v>
      </c>
      <c r="U38" s="46">
        <f>'44 22'!U38+'44 23'!U38+'44 24'!U38+'44 25'!U38+'44 26'!U38+'44 27'!U38+'44 28'!U38+'44 29'!U38</f>
        <v>0</v>
      </c>
      <c r="V38" s="47">
        <f t="shared" si="18"/>
        <v>0</v>
      </c>
      <c r="W38" s="46">
        <f>'44 22'!W38+'44 23'!W38+'44 24'!W38+'44 25'!W38+'44 26'!W38+'44 27'!W38+'44 28'!W38+'44 29'!W38</f>
        <v>0</v>
      </c>
      <c r="X38" s="46">
        <f>'44 22'!X38+'44 23'!X38+'44 24'!X38+'44 25'!X38+'44 26'!X38+'44 27'!X38+'44 28'!X38+'44 29'!X38</f>
        <v>0</v>
      </c>
      <c r="Y38" s="48">
        <f t="shared" si="19"/>
        <v>0</v>
      </c>
      <c r="Z38" s="190">
        <f t="shared" si="42"/>
        <v>0</v>
      </c>
      <c r="AA38" s="200">
        <f t="shared" si="43"/>
        <v>0</v>
      </c>
      <c r="AB38" s="61">
        <f t="shared" si="20"/>
        <v>0</v>
      </c>
      <c r="AC38" s="204">
        <f t="shared" si="44"/>
        <v>0</v>
      </c>
      <c r="AD38" s="133">
        <f t="shared" si="45"/>
        <v>0</v>
      </c>
      <c r="AE38" s="225">
        <f t="shared" si="21"/>
        <v>0</v>
      </c>
      <c r="AF38" s="293">
        <f>'44 22'!AF38+'44 23'!AF38+'44 24'!AF38+'44 25'!AF38+'44 26'!AF38+'44 27'!AF38+'44 28'!AF38+'44 29'!AF38</f>
        <v>0</v>
      </c>
      <c r="AG38" s="46">
        <f>'44 22'!AG38+'44 23'!AG38+'44 24'!AG38+'44 25'!AG38+'44 26'!AG38+'44 27'!AG38+'44 28'!AG38+'44 29'!AG38</f>
        <v>0</v>
      </c>
      <c r="AH38" s="50">
        <f t="shared" si="22"/>
        <v>0</v>
      </c>
      <c r="AI38" s="46">
        <f>'44 22'!AI38+'44 23'!AI38+'44 24'!AI38+'44 25'!AI38+'44 26'!AI38+'44 27'!AI38+'44 28'!AI38+'44 29'!AI38</f>
        <v>0</v>
      </c>
      <c r="AJ38" s="46">
        <f>'44 22'!AJ38+'44 23'!AJ38+'44 24'!AJ38+'44 25'!AJ38+'44 26'!AJ38+'44 27'!AJ38+'44 28'!AJ38+'44 29'!AJ38</f>
        <v>0</v>
      </c>
      <c r="AK38" s="50">
        <f t="shared" si="23"/>
        <v>0</v>
      </c>
      <c r="AL38" s="46">
        <f>'44 22'!AL38+'44 23'!AL38+'44 24'!AL38+'44 25'!AL38+'44 26'!AL38+'44 27'!AL38+'44 28'!AL38+'44 29'!AL38</f>
        <v>0</v>
      </c>
      <c r="AM38" s="46">
        <f>'44 22'!AM38+'44 23'!AM38+'44 24'!AM38+'44 25'!AM38+'44 26'!AM38+'44 27'!AM38+'44 28'!AM38+'44 29'!AM38</f>
        <v>0</v>
      </c>
      <c r="AN38" s="48">
        <f t="shared" si="24"/>
        <v>0</v>
      </c>
      <c r="AO38" s="190">
        <f t="shared" si="25"/>
        <v>0</v>
      </c>
      <c r="AP38" s="129">
        <f t="shared" si="26"/>
        <v>0</v>
      </c>
      <c r="AQ38" s="222">
        <f t="shared" si="27"/>
        <v>0</v>
      </c>
      <c r="AR38" s="293">
        <f>'44 22'!AR38+'44 23'!AR38+'44 24'!AR38+'44 25'!AR38+'44 26'!AR38+'44 27'!AR38+'44 28'!AR38+'44 29'!AR38</f>
        <v>0</v>
      </c>
      <c r="AS38" s="46">
        <f>'44 22'!AS38+'44 23'!AS38+'44 24'!AS38+'44 25'!AS38+'44 26'!AS38+'44 27'!AS38+'44 28'!AS38+'44 29'!AS38</f>
        <v>0</v>
      </c>
      <c r="AT38" s="47">
        <f t="shared" si="28"/>
        <v>0</v>
      </c>
      <c r="AU38" s="46">
        <f>'44 22'!AU38+'44 23'!AU38+'44 24'!AU38+'44 25'!AU38+'44 26'!AU38+'44 27'!AU38+'44 28'!AU38+'44 29'!AU38</f>
        <v>0</v>
      </c>
      <c r="AV38" s="46">
        <f>'44 22'!AV38+'44 23'!AV38+'44 24'!AV38+'44 25'!AV38+'44 26'!AV38+'44 27'!AV38+'44 28'!AV38+'44 29'!AV38</f>
        <v>0</v>
      </c>
      <c r="AW38" s="47">
        <f t="shared" si="29"/>
        <v>0</v>
      </c>
      <c r="AX38" s="46">
        <f>'44 22'!AX38+'44 23'!AX38+'44 24'!AX38+'44 25'!AX38+'44 26'!AX38+'44 27'!AX38+'44 28'!AX38+'44 29'!AX38</f>
        <v>0</v>
      </c>
      <c r="AY38" s="46">
        <f>'44 22'!AY38+'44 23'!AY38+'44 24'!AY38+'44 25'!AY38+'44 26'!AY38+'44 27'!AY38+'44 28'!AY38+'44 29'!AY38</f>
        <v>0</v>
      </c>
      <c r="AZ38" s="50">
        <f t="shared" si="30"/>
        <v>0</v>
      </c>
      <c r="BA38" s="190">
        <f t="shared" si="31"/>
        <v>0</v>
      </c>
      <c r="BB38" s="200">
        <f t="shared" si="32"/>
        <v>0</v>
      </c>
      <c r="BC38" s="222">
        <f t="shared" si="33"/>
        <v>0</v>
      </c>
      <c r="BD38" s="204">
        <f t="shared" si="34"/>
        <v>0</v>
      </c>
      <c r="BE38" s="217">
        <f t="shared" si="35"/>
        <v>0</v>
      </c>
      <c r="BF38" s="225">
        <f t="shared" si="36"/>
        <v>0</v>
      </c>
      <c r="BG38" s="204">
        <f t="shared" si="37"/>
        <v>0</v>
      </c>
      <c r="BH38" s="133">
        <f t="shared" si="38"/>
        <v>0</v>
      </c>
      <c r="BI38" s="225">
        <f t="shared" si="39"/>
        <v>0</v>
      </c>
      <c r="BJ38" s="290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'44 22'!E39+'44 23'!E39+'44 24'!E39+'44 25'!E39+'44 26'!E39+'44 27'!E39+'44 28'!E39+'44 29'!E39</f>
        <v>9000</v>
      </c>
      <c r="F39" s="46">
        <f>'44 22'!F39+'44 23'!F39+'44 24'!F39+'44 25'!F39+'44 26'!F39+'44 27'!F39+'44 28'!F39+'44 29'!F39</f>
        <v>8000</v>
      </c>
      <c r="G39" s="47">
        <f t="shared" si="13"/>
        <v>1000</v>
      </c>
      <c r="H39" s="46">
        <f>'44 22'!H39+'44 23'!H39+'44 24'!H39+'44 25'!H39+'44 26'!H39+'44 27'!H39+'44 28'!H39+'44 29'!H39</f>
        <v>9000</v>
      </c>
      <c r="I39" s="46">
        <f>'44 22'!I39+'44 23'!I39+'44 24'!I39+'44 25'!I39+'44 26'!I39+'44 27'!I39+'44 28'!I39+'44 29'!I39</f>
        <v>8000</v>
      </c>
      <c r="J39" s="47">
        <f t="shared" si="14"/>
        <v>1000</v>
      </c>
      <c r="K39" s="46">
        <f>'44 22'!K39+'44 23'!K39+'44 24'!K39+'44 25'!K39+'44 26'!K39+'44 27'!K39+'44 28'!K39+'44 29'!K39</f>
        <v>9000</v>
      </c>
      <c r="L39" s="46">
        <f>'44 22'!L39+'44 23'!L39+'44 24'!L39+'44 25'!L39+'44 26'!L39+'44 27'!L39+'44 28'!L39+'44 29'!L39</f>
        <v>8000</v>
      </c>
      <c r="M39" s="48">
        <f t="shared" si="15"/>
        <v>1000</v>
      </c>
      <c r="N39" s="190">
        <f t="shared" si="40"/>
        <v>27000</v>
      </c>
      <c r="O39" s="129">
        <f t="shared" si="41"/>
        <v>24000</v>
      </c>
      <c r="P39" s="61">
        <f t="shared" si="16"/>
        <v>3000</v>
      </c>
      <c r="Q39" s="297">
        <f>'44 22'!Q39+'44 23'!Q39+'44 24'!Q39+'44 25'!Q39+'44 26'!Q39+'44 27'!Q39+'44 28'!Q39+'44 29'!Q39</f>
        <v>9000</v>
      </c>
      <c r="R39" s="46">
        <f>'44 22'!R39+'44 23'!R39+'44 24'!R39+'44 25'!R39+'44 26'!R39+'44 27'!R39+'44 28'!R39+'44 29'!R39</f>
        <v>8000</v>
      </c>
      <c r="S39" s="47">
        <f t="shared" si="17"/>
        <v>1000</v>
      </c>
      <c r="T39" s="46">
        <f>'44 22'!T39+'44 23'!T39+'44 24'!T39+'44 25'!T39+'44 26'!T39+'44 27'!T39+'44 28'!T39+'44 29'!T39</f>
        <v>9000</v>
      </c>
      <c r="U39" s="46">
        <f>'44 22'!U39+'44 23'!U39+'44 24'!U39+'44 25'!U39+'44 26'!U39+'44 27'!U39+'44 28'!U39+'44 29'!U39</f>
        <v>0</v>
      </c>
      <c r="V39" s="47">
        <f t="shared" si="18"/>
        <v>9000</v>
      </c>
      <c r="W39" s="46">
        <f>'44 22'!W39+'44 23'!W39+'44 24'!W39+'44 25'!W39+'44 26'!W39+'44 27'!W39+'44 28'!W39+'44 29'!W39</f>
        <v>9000</v>
      </c>
      <c r="X39" s="46">
        <f>'44 22'!X39+'44 23'!X39+'44 24'!X39+'44 25'!X39+'44 26'!X39+'44 27'!X39+'44 28'!X39+'44 29'!X39</f>
        <v>0</v>
      </c>
      <c r="Y39" s="48">
        <f t="shared" si="19"/>
        <v>9000</v>
      </c>
      <c r="Z39" s="190">
        <f t="shared" si="42"/>
        <v>27000</v>
      </c>
      <c r="AA39" s="200">
        <f t="shared" si="43"/>
        <v>8000</v>
      </c>
      <c r="AB39" s="61">
        <f t="shared" si="20"/>
        <v>19000</v>
      </c>
      <c r="AC39" s="204">
        <f t="shared" si="44"/>
        <v>54000</v>
      </c>
      <c r="AD39" s="133">
        <f t="shared" si="45"/>
        <v>32000</v>
      </c>
      <c r="AE39" s="225">
        <f t="shared" si="21"/>
        <v>22000</v>
      </c>
      <c r="AF39" s="293">
        <f>'44 22'!AF39+'44 23'!AF39+'44 24'!AF39+'44 25'!AF39+'44 26'!AF39+'44 27'!AF39+'44 28'!AF39+'44 29'!AF39</f>
        <v>9000</v>
      </c>
      <c r="AG39" s="46">
        <f>'44 22'!AG39+'44 23'!AG39+'44 24'!AG39+'44 25'!AG39+'44 26'!AG39+'44 27'!AG39+'44 28'!AG39+'44 29'!AG39</f>
        <v>0</v>
      </c>
      <c r="AH39" s="50">
        <f t="shared" si="22"/>
        <v>9000</v>
      </c>
      <c r="AI39" s="46">
        <f>'44 22'!AI39+'44 23'!AI39+'44 24'!AI39+'44 25'!AI39+'44 26'!AI39+'44 27'!AI39+'44 28'!AI39+'44 29'!AI39</f>
        <v>9000</v>
      </c>
      <c r="AJ39" s="46">
        <f>'44 22'!AJ39+'44 23'!AJ39+'44 24'!AJ39+'44 25'!AJ39+'44 26'!AJ39+'44 27'!AJ39+'44 28'!AJ39+'44 29'!AJ39</f>
        <v>0</v>
      </c>
      <c r="AK39" s="50">
        <f t="shared" si="23"/>
        <v>9000</v>
      </c>
      <c r="AL39" s="46">
        <f>'44 22'!AL39+'44 23'!AL39+'44 24'!AL39+'44 25'!AL39+'44 26'!AL39+'44 27'!AL39+'44 28'!AL39+'44 29'!AL39</f>
        <v>9000</v>
      </c>
      <c r="AM39" s="46">
        <f>'44 22'!AM39+'44 23'!AM39+'44 24'!AM39+'44 25'!AM39+'44 26'!AM39+'44 27'!AM39+'44 28'!AM39+'44 29'!AM39</f>
        <v>0</v>
      </c>
      <c r="AN39" s="48">
        <f t="shared" si="24"/>
        <v>9000</v>
      </c>
      <c r="AO39" s="190">
        <f t="shared" si="25"/>
        <v>27000</v>
      </c>
      <c r="AP39" s="129">
        <f t="shared" si="26"/>
        <v>0</v>
      </c>
      <c r="AQ39" s="222">
        <f t="shared" si="27"/>
        <v>27000</v>
      </c>
      <c r="AR39" s="293">
        <f>'44 22'!AR39+'44 23'!AR39+'44 24'!AR39+'44 25'!AR39+'44 26'!AR39+'44 27'!AR39+'44 28'!AR39+'44 29'!AR39</f>
        <v>9000</v>
      </c>
      <c r="AS39" s="46">
        <f>'44 22'!AS39+'44 23'!AS39+'44 24'!AS39+'44 25'!AS39+'44 26'!AS39+'44 27'!AS39+'44 28'!AS39+'44 29'!AS39</f>
        <v>0</v>
      </c>
      <c r="AT39" s="47">
        <f t="shared" si="28"/>
        <v>9000</v>
      </c>
      <c r="AU39" s="46">
        <f>'44 22'!AU39+'44 23'!AU39+'44 24'!AU39+'44 25'!AU39+'44 26'!AU39+'44 27'!AU39+'44 28'!AU39+'44 29'!AU39</f>
        <v>9000</v>
      </c>
      <c r="AV39" s="46">
        <f>'44 22'!AV39+'44 23'!AV39+'44 24'!AV39+'44 25'!AV39+'44 26'!AV39+'44 27'!AV39+'44 28'!AV39+'44 29'!AV39</f>
        <v>0</v>
      </c>
      <c r="AW39" s="47">
        <f t="shared" si="29"/>
        <v>9000</v>
      </c>
      <c r="AX39" s="46">
        <f>'44 22'!AX39+'44 23'!AX39+'44 24'!AX39+'44 25'!AX39+'44 26'!AX39+'44 27'!AX39+'44 28'!AX39+'44 29'!AX39</f>
        <v>9000</v>
      </c>
      <c r="AY39" s="46">
        <f>'44 22'!AY39+'44 23'!AY39+'44 24'!AY39+'44 25'!AY39+'44 26'!AY39+'44 27'!AY39+'44 28'!AY39+'44 29'!AY39</f>
        <v>0</v>
      </c>
      <c r="AZ39" s="50">
        <f t="shared" si="30"/>
        <v>9000</v>
      </c>
      <c r="BA39" s="190">
        <f t="shared" si="31"/>
        <v>27000</v>
      </c>
      <c r="BB39" s="200">
        <f t="shared" si="32"/>
        <v>0</v>
      </c>
      <c r="BC39" s="222">
        <f t="shared" si="33"/>
        <v>27000</v>
      </c>
      <c r="BD39" s="204">
        <f t="shared" si="34"/>
        <v>54000</v>
      </c>
      <c r="BE39" s="217">
        <f t="shared" si="35"/>
        <v>0</v>
      </c>
      <c r="BF39" s="225">
        <f t="shared" si="36"/>
        <v>54000</v>
      </c>
      <c r="BG39" s="204">
        <f t="shared" si="37"/>
        <v>108000</v>
      </c>
      <c r="BH39" s="133">
        <f t="shared" si="38"/>
        <v>32000</v>
      </c>
      <c r="BI39" s="225">
        <f t="shared" si="39"/>
        <v>76000</v>
      </c>
      <c r="BJ39" s="290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'44 22'!E40+'44 23'!E40+'44 24'!E40+'44 25'!E40+'44 26'!E40+'44 27'!E40+'44 28'!E40+'44 29'!E40</f>
        <v>0</v>
      </c>
      <c r="F40" s="46">
        <f>'44 22'!F40+'44 23'!F40+'44 24'!F40+'44 25'!F40+'44 26'!F40+'44 27'!F40+'44 28'!F40+'44 29'!F40</f>
        <v>0</v>
      </c>
      <c r="G40" s="47">
        <f t="shared" si="13"/>
        <v>0</v>
      </c>
      <c r="H40" s="46">
        <f>'44 22'!H40+'44 23'!H40+'44 24'!H40+'44 25'!H40+'44 26'!H40+'44 27'!H40+'44 28'!H40+'44 29'!H40</f>
        <v>0</v>
      </c>
      <c r="I40" s="46">
        <f>'44 22'!I40+'44 23'!I40+'44 24'!I40+'44 25'!I40+'44 26'!I40+'44 27'!I40+'44 28'!I40+'44 29'!I40</f>
        <v>0</v>
      </c>
      <c r="J40" s="47">
        <f t="shared" si="14"/>
        <v>0</v>
      </c>
      <c r="K40" s="46">
        <f>'44 22'!K40+'44 23'!K40+'44 24'!K40+'44 25'!K40+'44 26'!K40+'44 27'!K40+'44 28'!K40+'44 29'!K40</f>
        <v>0</v>
      </c>
      <c r="L40" s="46">
        <f>'44 22'!L40+'44 23'!L40+'44 24'!L40+'44 25'!L40+'44 26'!L40+'44 27'!L40+'44 28'!L40+'44 29'!L40</f>
        <v>0</v>
      </c>
      <c r="M40" s="48">
        <f t="shared" si="15"/>
        <v>0</v>
      </c>
      <c r="N40" s="190">
        <f t="shared" si="40"/>
        <v>0</v>
      </c>
      <c r="O40" s="129">
        <f t="shared" si="41"/>
        <v>0</v>
      </c>
      <c r="P40" s="61">
        <f t="shared" si="16"/>
        <v>0</v>
      </c>
      <c r="Q40" s="297">
        <f>'44 22'!Q40+'44 23'!Q40+'44 24'!Q40+'44 25'!Q40+'44 26'!Q40+'44 27'!Q40+'44 28'!Q40+'44 29'!Q40</f>
        <v>0</v>
      </c>
      <c r="R40" s="46">
        <f>'44 22'!R40+'44 23'!R40+'44 24'!R40+'44 25'!R40+'44 26'!R40+'44 27'!R40+'44 28'!R40+'44 29'!R40</f>
        <v>0</v>
      </c>
      <c r="S40" s="47">
        <f t="shared" si="17"/>
        <v>0</v>
      </c>
      <c r="T40" s="46">
        <f>'44 22'!T40+'44 23'!T40+'44 24'!T40+'44 25'!T40+'44 26'!T40+'44 27'!T40+'44 28'!T40+'44 29'!T40</f>
        <v>0</v>
      </c>
      <c r="U40" s="46">
        <f>'44 22'!U40+'44 23'!U40+'44 24'!U40+'44 25'!U40+'44 26'!U40+'44 27'!U40+'44 28'!U40+'44 29'!U40</f>
        <v>0</v>
      </c>
      <c r="V40" s="47">
        <f t="shared" si="18"/>
        <v>0</v>
      </c>
      <c r="W40" s="46">
        <f>'44 22'!W40+'44 23'!W40+'44 24'!W40+'44 25'!W40+'44 26'!W40+'44 27'!W40+'44 28'!W40+'44 29'!W40</f>
        <v>0</v>
      </c>
      <c r="X40" s="46">
        <f>'44 22'!X40+'44 23'!X40+'44 24'!X40+'44 25'!X40+'44 26'!X40+'44 27'!X40+'44 28'!X40+'44 29'!X40</f>
        <v>0</v>
      </c>
      <c r="Y40" s="48">
        <f t="shared" si="19"/>
        <v>0</v>
      </c>
      <c r="Z40" s="190">
        <f t="shared" si="42"/>
        <v>0</v>
      </c>
      <c r="AA40" s="200">
        <f t="shared" si="43"/>
        <v>0</v>
      </c>
      <c r="AB40" s="61">
        <f t="shared" si="20"/>
        <v>0</v>
      </c>
      <c r="AC40" s="204">
        <f t="shared" si="44"/>
        <v>0</v>
      </c>
      <c r="AD40" s="133">
        <f t="shared" si="45"/>
        <v>0</v>
      </c>
      <c r="AE40" s="225">
        <f t="shared" si="21"/>
        <v>0</v>
      </c>
      <c r="AF40" s="293">
        <f>'44 22'!AF40+'44 23'!AF40+'44 24'!AF40+'44 25'!AF40+'44 26'!AF40+'44 27'!AF40+'44 28'!AF40+'44 29'!AF40</f>
        <v>0</v>
      </c>
      <c r="AG40" s="46">
        <f>'44 22'!AG40+'44 23'!AG40+'44 24'!AG40+'44 25'!AG40+'44 26'!AG40+'44 27'!AG40+'44 28'!AG40+'44 29'!AG40</f>
        <v>0</v>
      </c>
      <c r="AH40" s="50">
        <f t="shared" si="22"/>
        <v>0</v>
      </c>
      <c r="AI40" s="46">
        <f>'44 22'!AI40+'44 23'!AI40+'44 24'!AI40+'44 25'!AI40+'44 26'!AI40+'44 27'!AI40+'44 28'!AI40+'44 29'!AI40</f>
        <v>0</v>
      </c>
      <c r="AJ40" s="46">
        <f>'44 22'!AJ40+'44 23'!AJ40+'44 24'!AJ40+'44 25'!AJ40+'44 26'!AJ40+'44 27'!AJ40+'44 28'!AJ40+'44 29'!AJ40</f>
        <v>0</v>
      </c>
      <c r="AK40" s="50">
        <f t="shared" si="23"/>
        <v>0</v>
      </c>
      <c r="AL40" s="46">
        <f>'44 22'!AL40+'44 23'!AL40+'44 24'!AL40+'44 25'!AL40+'44 26'!AL40+'44 27'!AL40+'44 28'!AL40+'44 29'!AL40</f>
        <v>0</v>
      </c>
      <c r="AM40" s="46">
        <f>'44 22'!AM40+'44 23'!AM40+'44 24'!AM40+'44 25'!AM40+'44 26'!AM40+'44 27'!AM40+'44 28'!AM40+'44 29'!AM40</f>
        <v>0</v>
      </c>
      <c r="AN40" s="48">
        <f t="shared" si="24"/>
        <v>0</v>
      </c>
      <c r="AO40" s="190">
        <f t="shared" si="25"/>
        <v>0</v>
      </c>
      <c r="AP40" s="129">
        <f t="shared" si="26"/>
        <v>0</v>
      </c>
      <c r="AQ40" s="222">
        <f t="shared" si="27"/>
        <v>0</v>
      </c>
      <c r="AR40" s="293">
        <f>'44 22'!AR40+'44 23'!AR40+'44 24'!AR40+'44 25'!AR40+'44 26'!AR40+'44 27'!AR40+'44 28'!AR40+'44 29'!AR40</f>
        <v>0</v>
      </c>
      <c r="AS40" s="46">
        <f>'44 22'!AS40+'44 23'!AS40+'44 24'!AS40+'44 25'!AS40+'44 26'!AS40+'44 27'!AS40+'44 28'!AS40+'44 29'!AS40</f>
        <v>0</v>
      </c>
      <c r="AT40" s="47">
        <f t="shared" si="28"/>
        <v>0</v>
      </c>
      <c r="AU40" s="46">
        <f>'44 22'!AU40+'44 23'!AU40+'44 24'!AU40+'44 25'!AU40+'44 26'!AU40+'44 27'!AU40+'44 28'!AU40+'44 29'!AU40</f>
        <v>0</v>
      </c>
      <c r="AV40" s="46">
        <f>'44 22'!AV40+'44 23'!AV40+'44 24'!AV40+'44 25'!AV40+'44 26'!AV40+'44 27'!AV40+'44 28'!AV40+'44 29'!AV40</f>
        <v>0</v>
      </c>
      <c r="AW40" s="47">
        <f t="shared" si="29"/>
        <v>0</v>
      </c>
      <c r="AX40" s="46">
        <f>'44 22'!AX40+'44 23'!AX40+'44 24'!AX40+'44 25'!AX40+'44 26'!AX40+'44 27'!AX40+'44 28'!AX40+'44 29'!AX40</f>
        <v>0</v>
      </c>
      <c r="AY40" s="46">
        <f>'44 22'!AY40+'44 23'!AY40+'44 24'!AY40+'44 25'!AY40+'44 26'!AY40+'44 27'!AY40+'44 28'!AY40+'44 29'!AY40</f>
        <v>0</v>
      </c>
      <c r="AZ40" s="50">
        <f t="shared" si="30"/>
        <v>0</v>
      </c>
      <c r="BA40" s="190">
        <f t="shared" si="31"/>
        <v>0</v>
      </c>
      <c r="BB40" s="200">
        <f t="shared" si="32"/>
        <v>0</v>
      </c>
      <c r="BC40" s="222">
        <f t="shared" si="33"/>
        <v>0</v>
      </c>
      <c r="BD40" s="204">
        <f t="shared" si="34"/>
        <v>0</v>
      </c>
      <c r="BE40" s="217">
        <f t="shared" si="35"/>
        <v>0</v>
      </c>
      <c r="BF40" s="225">
        <f t="shared" si="36"/>
        <v>0</v>
      </c>
      <c r="BG40" s="204">
        <f t="shared" si="37"/>
        <v>0</v>
      </c>
      <c r="BH40" s="133">
        <f t="shared" si="38"/>
        <v>0</v>
      </c>
      <c r="BI40" s="225">
        <f t="shared" si="39"/>
        <v>0</v>
      </c>
      <c r="BJ40" s="290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'44 22'!E41+'44 23'!E41+'44 24'!E41+'44 25'!E41+'44 26'!E41+'44 27'!E41+'44 28'!E41+'44 29'!E41</f>
        <v>0</v>
      </c>
      <c r="F41" s="46">
        <f>'44 22'!F41+'44 23'!F41+'44 24'!F41+'44 25'!F41+'44 26'!F41+'44 27'!F41+'44 28'!F41+'44 29'!F41</f>
        <v>0</v>
      </c>
      <c r="G41" s="47">
        <f t="shared" si="13"/>
        <v>0</v>
      </c>
      <c r="H41" s="46">
        <f>'44 22'!H41+'44 23'!H41+'44 24'!H41+'44 25'!H41+'44 26'!H41+'44 27'!H41+'44 28'!H41+'44 29'!H41</f>
        <v>0</v>
      </c>
      <c r="I41" s="46">
        <f>'44 22'!I41+'44 23'!I41+'44 24'!I41+'44 25'!I41+'44 26'!I41+'44 27'!I41+'44 28'!I41+'44 29'!I41</f>
        <v>0</v>
      </c>
      <c r="J41" s="47">
        <f t="shared" si="14"/>
        <v>0</v>
      </c>
      <c r="K41" s="46">
        <f>'44 22'!K41+'44 23'!K41+'44 24'!K41+'44 25'!K41+'44 26'!K41+'44 27'!K41+'44 28'!K41+'44 29'!K41</f>
        <v>0</v>
      </c>
      <c r="L41" s="46">
        <f>'44 22'!L41+'44 23'!L41+'44 24'!L41+'44 25'!L41+'44 26'!L41+'44 27'!L41+'44 28'!L41+'44 29'!L41</f>
        <v>0</v>
      </c>
      <c r="M41" s="48">
        <f t="shared" si="15"/>
        <v>0</v>
      </c>
      <c r="N41" s="190">
        <f t="shared" si="40"/>
        <v>0</v>
      </c>
      <c r="O41" s="129">
        <f t="shared" si="41"/>
        <v>0</v>
      </c>
      <c r="P41" s="61">
        <f t="shared" si="16"/>
        <v>0</v>
      </c>
      <c r="Q41" s="297">
        <f>'44 22'!Q41+'44 23'!Q41+'44 24'!Q41+'44 25'!Q41+'44 26'!Q41+'44 27'!Q41+'44 28'!Q41+'44 29'!Q41</f>
        <v>0</v>
      </c>
      <c r="R41" s="46">
        <f>'44 22'!R41+'44 23'!R41+'44 24'!R41+'44 25'!R41+'44 26'!R41+'44 27'!R41+'44 28'!R41+'44 29'!R41</f>
        <v>0</v>
      </c>
      <c r="S41" s="47">
        <f t="shared" si="17"/>
        <v>0</v>
      </c>
      <c r="T41" s="46">
        <f>'44 22'!T41+'44 23'!T41+'44 24'!T41+'44 25'!T41+'44 26'!T41+'44 27'!T41+'44 28'!T41+'44 29'!T41</f>
        <v>0</v>
      </c>
      <c r="U41" s="46">
        <f>'44 22'!U41+'44 23'!U41+'44 24'!U41+'44 25'!U41+'44 26'!U41+'44 27'!U41+'44 28'!U41+'44 29'!U41</f>
        <v>0</v>
      </c>
      <c r="V41" s="47">
        <f t="shared" si="18"/>
        <v>0</v>
      </c>
      <c r="W41" s="46">
        <f>'44 22'!W41+'44 23'!W41+'44 24'!W41+'44 25'!W41+'44 26'!W41+'44 27'!W41+'44 28'!W41+'44 29'!W41</f>
        <v>0</v>
      </c>
      <c r="X41" s="46">
        <f>'44 22'!X41+'44 23'!X41+'44 24'!X41+'44 25'!X41+'44 26'!X41+'44 27'!X41+'44 28'!X41+'44 29'!X41</f>
        <v>0</v>
      </c>
      <c r="Y41" s="48">
        <f t="shared" si="19"/>
        <v>0</v>
      </c>
      <c r="Z41" s="190">
        <f t="shared" si="42"/>
        <v>0</v>
      </c>
      <c r="AA41" s="200">
        <f t="shared" si="43"/>
        <v>0</v>
      </c>
      <c r="AB41" s="61">
        <f t="shared" si="20"/>
        <v>0</v>
      </c>
      <c r="AC41" s="204">
        <f t="shared" si="44"/>
        <v>0</v>
      </c>
      <c r="AD41" s="133">
        <f t="shared" si="45"/>
        <v>0</v>
      </c>
      <c r="AE41" s="225">
        <f t="shared" si="21"/>
        <v>0</v>
      </c>
      <c r="AF41" s="293">
        <f>'44 22'!AF41+'44 23'!AF41+'44 24'!AF41+'44 25'!AF41+'44 26'!AF41+'44 27'!AF41+'44 28'!AF41+'44 29'!AF41</f>
        <v>0</v>
      </c>
      <c r="AG41" s="46">
        <f>'44 22'!AG41+'44 23'!AG41+'44 24'!AG41+'44 25'!AG41+'44 26'!AG41+'44 27'!AG41+'44 28'!AG41+'44 29'!AG41</f>
        <v>0</v>
      </c>
      <c r="AH41" s="50">
        <f t="shared" si="22"/>
        <v>0</v>
      </c>
      <c r="AI41" s="46">
        <f>'44 22'!AI41+'44 23'!AI41+'44 24'!AI41+'44 25'!AI41+'44 26'!AI41+'44 27'!AI41+'44 28'!AI41+'44 29'!AI41</f>
        <v>0</v>
      </c>
      <c r="AJ41" s="46">
        <f>'44 22'!AJ41+'44 23'!AJ41+'44 24'!AJ41+'44 25'!AJ41+'44 26'!AJ41+'44 27'!AJ41+'44 28'!AJ41+'44 29'!AJ41</f>
        <v>0</v>
      </c>
      <c r="AK41" s="50">
        <f t="shared" si="23"/>
        <v>0</v>
      </c>
      <c r="AL41" s="46">
        <f>'44 22'!AL41+'44 23'!AL41+'44 24'!AL41+'44 25'!AL41+'44 26'!AL41+'44 27'!AL41+'44 28'!AL41+'44 29'!AL41</f>
        <v>0</v>
      </c>
      <c r="AM41" s="46">
        <f>'44 22'!AM41+'44 23'!AM41+'44 24'!AM41+'44 25'!AM41+'44 26'!AM41+'44 27'!AM41+'44 28'!AM41+'44 29'!AM41</f>
        <v>0</v>
      </c>
      <c r="AN41" s="48">
        <f t="shared" si="24"/>
        <v>0</v>
      </c>
      <c r="AO41" s="190">
        <f t="shared" si="25"/>
        <v>0</v>
      </c>
      <c r="AP41" s="129">
        <f t="shared" si="26"/>
        <v>0</v>
      </c>
      <c r="AQ41" s="222">
        <f t="shared" si="27"/>
        <v>0</v>
      </c>
      <c r="AR41" s="293">
        <f>'44 22'!AR41+'44 23'!AR41+'44 24'!AR41+'44 25'!AR41+'44 26'!AR41+'44 27'!AR41+'44 28'!AR41+'44 29'!AR41</f>
        <v>0</v>
      </c>
      <c r="AS41" s="46">
        <f>'44 22'!AS41+'44 23'!AS41+'44 24'!AS41+'44 25'!AS41+'44 26'!AS41+'44 27'!AS41+'44 28'!AS41+'44 29'!AS41</f>
        <v>0</v>
      </c>
      <c r="AT41" s="47">
        <f t="shared" si="28"/>
        <v>0</v>
      </c>
      <c r="AU41" s="46">
        <f>'44 22'!AU41+'44 23'!AU41+'44 24'!AU41+'44 25'!AU41+'44 26'!AU41+'44 27'!AU41+'44 28'!AU41+'44 29'!AU41</f>
        <v>0</v>
      </c>
      <c r="AV41" s="46">
        <f>'44 22'!AV41+'44 23'!AV41+'44 24'!AV41+'44 25'!AV41+'44 26'!AV41+'44 27'!AV41+'44 28'!AV41+'44 29'!AV41</f>
        <v>0</v>
      </c>
      <c r="AW41" s="47">
        <f t="shared" si="29"/>
        <v>0</v>
      </c>
      <c r="AX41" s="46">
        <f>'44 22'!AX41+'44 23'!AX41+'44 24'!AX41+'44 25'!AX41+'44 26'!AX41+'44 27'!AX41+'44 28'!AX41+'44 29'!AX41</f>
        <v>0</v>
      </c>
      <c r="AY41" s="46">
        <f>'44 22'!AY41+'44 23'!AY41+'44 24'!AY41+'44 25'!AY41+'44 26'!AY41+'44 27'!AY41+'44 28'!AY41+'44 29'!AY41</f>
        <v>0</v>
      </c>
      <c r="AZ41" s="50">
        <f t="shared" si="30"/>
        <v>0</v>
      </c>
      <c r="BA41" s="190">
        <f t="shared" si="31"/>
        <v>0</v>
      </c>
      <c r="BB41" s="200">
        <f t="shared" si="32"/>
        <v>0</v>
      </c>
      <c r="BC41" s="222">
        <f t="shared" si="33"/>
        <v>0</v>
      </c>
      <c r="BD41" s="204">
        <f t="shared" si="34"/>
        <v>0</v>
      </c>
      <c r="BE41" s="217">
        <f t="shared" si="35"/>
        <v>0</v>
      </c>
      <c r="BF41" s="225">
        <f t="shared" si="36"/>
        <v>0</v>
      </c>
      <c r="BG41" s="204">
        <f t="shared" si="37"/>
        <v>0</v>
      </c>
      <c r="BH41" s="133">
        <f t="shared" si="38"/>
        <v>0</v>
      </c>
      <c r="BI41" s="225">
        <f t="shared" si="39"/>
        <v>0</v>
      </c>
      <c r="BJ41" s="290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'44 22'!E42+'44 23'!E42+'44 24'!E42+'44 25'!E42+'44 26'!E42+'44 27'!E42+'44 28'!E42+'44 29'!E42</f>
        <v>0</v>
      </c>
      <c r="F42" s="46">
        <f>'44 22'!F42+'44 23'!F42+'44 24'!F42+'44 25'!F42+'44 26'!F42+'44 27'!F42+'44 28'!F42+'44 29'!F42</f>
        <v>0</v>
      </c>
      <c r="G42" s="47">
        <f t="shared" si="13"/>
        <v>0</v>
      </c>
      <c r="H42" s="46">
        <f>'44 22'!H42+'44 23'!H42+'44 24'!H42+'44 25'!H42+'44 26'!H42+'44 27'!H42+'44 28'!H42+'44 29'!H42</f>
        <v>0</v>
      </c>
      <c r="I42" s="46">
        <f>'44 22'!I42+'44 23'!I42+'44 24'!I42+'44 25'!I42+'44 26'!I42+'44 27'!I42+'44 28'!I42+'44 29'!I42</f>
        <v>0</v>
      </c>
      <c r="J42" s="47">
        <f t="shared" si="14"/>
        <v>0</v>
      </c>
      <c r="K42" s="46">
        <f>'44 22'!K42+'44 23'!K42+'44 24'!K42+'44 25'!K42+'44 26'!K42+'44 27'!K42+'44 28'!K42+'44 29'!K42</f>
        <v>0</v>
      </c>
      <c r="L42" s="46">
        <f>'44 22'!L42+'44 23'!L42+'44 24'!L42+'44 25'!L42+'44 26'!L42+'44 27'!L42+'44 28'!L42+'44 29'!L42</f>
        <v>0</v>
      </c>
      <c r="M42" s="48">
        <f t="shared" si="15"/>
        <v>0</v>
      </c>
      <c r="N42" s="190">
        <f t="shared" si="40"/>
        <v>0</v>
      </c>
      <c r="O42" s="129">
        <f t="shared" si="41"/>
        <v>0</v>
      </c>
      <c r="P42" s="61">
        <f t="shared" si="16"/>
        <v>0</v>
      </c>
      <c r="Q42" s="297">
        <f>'44 22'!Q42+'44 23'!Q42+'44 24'!Q42+'44 25'!Q42+'44 26'!Q42+'44 27'!Q42+'44 28'!Q42+'44 29'!Q42</f>
        <v>0</v>
      </c>
      <c r="R42" s="46">
        <f>'44 22'!R42+'44 23'!R42+'44 24'!R42+'44 25'!R42+'44 26'!R42+'44 27'!R42+'44 28'!R42+'44 29'!R42</f>
        <v>0</v>
      </c>
      <c r="S42" s="47">
        <f t="shared" si="17"/>
        <v>0</v>
      </c>
      <c r="T42" s="46">
        <f>'44 22'!T42+'44 23'!T42+'44 24'!T42+'44 25'!T42+'44 26'!T42+'44 27'!T42+'44 28'!T42+'44 29'!T42</f>
        <v>0</v>
      </c>
      <c r="U42" s="46">
        <f>'44 22'!U42+'44 23'!U42+'44 24'!U42+'44 25'!U42+'44 26'!U42+'44 27'!U42+'44 28'!U42+'44 29'!U42</f>
        <v>0</v>
      </c>
      <c r="V42" s="47">
        <f t="shared" si="18"/>
        <v>0</v>
      </c>
      <c r="W42" s="46">
        <f>'44 22'!W42+'44 23'!W42+'44 24'!W42+'44 25'!W42+'44 26'!W42+'44 27'!W42+'44 28'!W42+'44 29'!W42</f>
        <v>0</v>
      </c>
      <c r="X42" s="46">
        <f>'44 22'!X42+'44 23'!X42+'44 24'!X42+'44 25'!X42+'44 26'!X42+'44 27'!X42+'44 28'!X42+'44 29'!X42</f>
        <v>0</v>
      </c>
      <c r="Y42" s="48">
        <f t="shared" si="19"/>
        <v>0</v>
      </c>
      <c r="Z42" s="190">
        <f t="shared" si="42"/>
        <v>0</v>
      </c>
      <c r="AA42" s="200">
        <f t="shared" si="43"/>
        <v>0</v>
      </c>
      <c r="AB42" s="61">
        <f t="shared" si="20"/>
        <v>0</v>
      </c>
      <c r="AC42" s="204">
        <f t="shared" si="44"/>
        <v>0</v>
      </c>
      <c r="AD42" s="133">
        <f t="shared" si="45"/>
        <v>0</v>
      </c>
      <c r="AE42" s="225">
        <f t="shared" si="21"/>
        <v>0</v>
      </c>
      <c r="AF42" s="293">
        <f>'44 22'!AF42+'44 23'!AF42+'44 24'!AF42+'44 25'!AF42+'44 26'!AF42+'44 27'!AF42+'44 28'!AF42+'44 29'!AF42</f>
        <v>0</v>
      </c>
      <c r="AG42" s="46">
        <f>'44 22'!AG42+'44 23'!AG42+'44 24'!AG42+'44 25'!AG42+'44 26'!AG42+'44 27'!AG42+'44 28'!AG42+'44 29'!AG42</f>
        <v>0</v>
      </c>
      <c r="AH42" s="50">
        <f t="shared" si="22"/>
        <v>0</v>
      </c>
      <c r="AI42" s="46">
        <f>'44 22'!AI42+'44 23'!AI42+'44 24'!AI42+'44 25'!AI42+'44 26'!AI42+'44 27'!AI42+'44 28'!AI42+'44 29'!AI42</f>
        <v>0</v>
      </c>
      <c r="AJ42" s="46">
        <f>'44 22'!AJ42+'44 23'!AJ42+'44 24'!AJ42+'44 25'!AJ42+'44 26'!AJ42+'44 27'!AJ42+'44 28'!AJ42+'44 29'!AJ42</f>
        <v>0</v>
      </c>
      <c r="AK42" s="50">
        <f t="shared" si="23"/>
        <v>0</v>
      </c>
      <c r="AL42" s="46">
        <f>'44 22'!AL42+'44 23'!AL42+'44 24'!AL42+'44 25'!AL42+'44 26'!AL42+'44 27'!AL42+'44 28'!AL42+'44 29'!AL42</f>
        <v>0</v>
      </c>
      <c r="AM42" s="46">
        <f>'44 22'!AM42+'44 23'!AM42+'44 24'!AM42+'44 25'!AM42+'44 26'!AM42+'44 27'!AM42+'44 28'!AM42+'44 29'!AM42</f>
        <v>0</v>
      </c>
      <c r="AN42" s="48">
        <f t="shared" si="24"/>
        <v>0</v>
      </c>
      <c r="AO42" s="190">
        <f t="shared" si="25"/>
        <v>0</v>
      </c>
      <c r="AP42" s="129">
        <f t="shared" si="26"/>
        <v>0</v>
      </c>
      <c r="AQ42" s="222">
        <f t="shared" si="27"/>
        <v>0</v>
      </c>
      <c r="AR42" s="293">
        <f>'44 22'!AR42+'44 23'!AR42+'44 24'!AR42+'44 25'!AR42+'44 26'!AR42+'44 27'!AR42+'44 28'!AR42+'44 29'!AR42</f>
        <v>0</v>
      </c>
      <c r="AS42" s="46">
        <f>'44 22'!AS42+'44 23'!AS42+'44 24'!AS42+'44 25'!AS42+'44 26'!AS42+'44 27'!AS42+'44 28'!AS42+'44 29'!AS42</f>
        <v>0</v>
      </c>
      <c r="AT42" s="47">
        <f t="shared" si="28"/>
        <v>0</v>
      </c>
      <c r="AU42" s="46">
        <f>'44 22'!AU42+'44 23'!AU42+'44 24'!AU42+'44 25'!AU42+'44 26'!AU42+'44 27'!AU42+'44 28'!AU42+'44 29'!AU42</f>
        <v>0</v>
      </c>
      <c r="AV42" s="46">
        <f>'44 22'!AV42+'44 23'!AV42+'44 24'!AV42+'44 25'!AV42+'44 26'!AV42+'44 27'!AV42+'44 28'!AV42+'44 29'!AV42</f>
        <v>0</v>
      </c>
      <c r="AW42" s="47">
        <f t="shared" si="29"/>
        <v>0</v>
      </c>
      <c r="AX42" s="46">
        <f>'44 22'!AX42+'44 23'!AX42+'44 24'!AX42+'44 25'!AX42+'44 26'!AX42+'44 27'!AX42+'44 28'!AX42+'44 29'!AX42</f>
        <v>0</v>
      </c>
      <c r="AY42" s="46">
        <f>'44 22'!AY42+'44 23'!AY42+'44 24'!AY42+'44 25'!AY42+'44 26'!AY42+'44 27'!AY42+'44 28'!AY42+'44 29'!AY42</f>
        <v>0</v>
      </c>
      <c r="AZ42" s="50">
        <f t="shared" si="30"/>
        <v>0</v>
      </c>
      <c r="BA42" s="190">
        <f t="shared" si="31"/>
        <v>0</v>
      </c>
      <c r="BB42" s="200">
        <f t="shared" si="32"/>
        <v>0</v>
      </c>
      <c r="BC42" s="222">
        <f t="shared" si="33"/>
        <v>0</v>
      </c>
      <c r="BD42" s="204">
        <f t="shared" si="34"/>
        <v>0</v>
      </c>
      <c r="BE42" s="217">
        <f t="shared" si="35"/>
        <v>0</v>
      </c>
      <c r="BF42" s="225">
        <f t="shared" si="36"/>
        <v>0</v>
      </c>
      <c r="BG42" s="204">
        <f t="shared" si="37"/>
        <v>0</v>
      </c>
      <c r="BH42" s="133">
        <f t="shared" si="38"/>
        <v>0</v>
      </c>
      <c r="BI42" s="225">
        <f t="shared" si="39"/>
        <v>0</v>
      </c>
      <c r="BJ42" s="290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'44 22'!E43+'44 23'!E43+'44 24'!E43+'44 25'!E43+'44 26'!E43+'44 27'!E43+'44 28'!E43+'44 29'!E43</f>
        <v>0</v>
      </c>
      <c r="F43" s="46">
        <f>'44 22'!F43+'44 23'!F43+'44 24'!F43+'44 25'!F43+'44 26'!F43+'44 27'!F43+'44 28'!F43+'44 29'!F43</f>
        <v>0</v>
      </c>
      <c r="G43" s="47">
        <f t="shared" si="13"/>
        <v>0</v>
      </c>
      <c r="H43" s="46">
        <f>'44 22'!H43+'44 23'!H43+'44 24'!H43+'44 25'!H43+'44 26'!H43+'44 27'!H43+'44 28'!H43+'44 29'!H43</f>
        <v>0</v>
      </c>
      <c r="I43" s="46">
        <f>'44 22'!I43+'44 23'!I43+'44 24'!I43+'44 25'!I43+'44 26'!I43+'44 27'!I43+'44 28'!I43+'44 29'!I43</f>
        <v>0</v>
      </c>
      <c r="J43" s="47">
        <f t="shared" si="14"/>
        <v>0</v>
      </c>
      <c r="K43" s="46">
        <f>'44 22'!K43+'44 23'!K43+'44 24'!K43+'44 25'!K43+'44 26'!K43+'44 27'!K43+'44 28'!K43+'44 29'!K43</f>
        <v>0</v>
      </c>
      <c r="L43" s="46">
        <f>'44 22'!L43+'44 23'!L43+'44 24'!L43+'44 25'!L43+'44 26'!L43+'44 27'!L43+'44 28'!L43+'44 29'!L43</f>
        <v>0</v>
      </c>
      <c r="M43" s="48">
        <f t="shared" si="15"/>
        <v>0</v>
      </c>
      <c r="N43" s="190">
        <f t="shared" si="40"/>
        <v>0</v>
      </c>
      <c r="O43" s="129">
        <f t="shared" si="41"/>
        <v>0</v>
      </c>
      <c r="P43" s="61">
        <f t="shared" si="16"/>
        <v>0</v>
      </c>
      <c r="Q43" s="297">
        <f>'44 22'!Q43+'44 23'!Q43+'44 24'!Q43+'44 25'!Q43+'44 26'!Q43+'44 27'!Q43+'44 28'!Q43+'44 29'!Q43</f>
        <v>0</v>
      </c>
      <c r="R43" s="46">
        <f>'44 22'!R43+'44 23'!R43+'44 24'!R43+'44 25'!R43+'44 26'!R43+'44 27'!R43+'44 28'!R43+'44 29'!R43</f>
        <v>0</v>
      </c>
      <c r="S43" s="47">
        <f t="shared" si="17"/>
        <v>0</v>
      </c>
      <c r="T43" s="46">
        <f>'44 22'!T43+'44 23'!T43+'44 24'!T43+'44 25'!T43+'44 26'!T43+'44 27'!T43+'44 28'!T43+'44 29'!T43</f>
        <v>0</v>
      </c>
      <c r="U43" s="46">
        <f>'44 22'!U43+'44 23'!U43+'44 24'!U43+'44 25'!U43+'44 26'!U43+'44 27'!U43+'44 28'!U43+'44 29'!U43</f>
        <v>0</v>
      </c>
      <c r="V43" s="47">
        <f t="shared" si="18"/>
        <v>0</v>
      </c>
      <c r="W43" s="46">
        <f>'44 22'!W43+'44 23'!W43+'44 24'!W43+'44 25'!W43+'44 26'!W43+'44 27'!W43+'44 28'!W43+'44 29'!W43</f>
        <v>0</v>
      </c>
      <c r="X43" s="46">
        <f>'44 22'!X43+'44 23'!X43+'44 24'!X43+'44 25'!X43+'44 26'!X43+'44 27'!X43+'44 28'!X43+'44 29'!X43</f>
        <v>0</v>
      </c>
      <c r="Y43" s="48">
        <f t="shared" si="19"/>
        <v>0</v>
      </c>
      <c r="Z43" s="190">
        <f t="shared" si="42"/>
        <v>0</v>
      </c>
      <c r="AA43" s="200">
        <f t="shared" si="43"/>
        <v>0</v>
      </c>
      <c r="AB43" s="61">
        <f t="shared" si="20"/>
        <v>0</v>
      </c>
      <c r="AC43" s="204">
        <f t="shared" si="44"/>
        <v>0</v>
      </c>
      <c r="AD43" s="133">
        <f t="shared" si="45"/>
        <v>0</v>
      </c>
      <c r="AE43" s="225">
        <f t="shared" si="21"/>
        <v>0</v>
      </c>
      <c r="AF43" s="293">
        <f>'44 22'!AF43+'44 23'!AF43+'44 24'!AF43+'44 25'!AF43+'44 26'!AF43+'44 27'!AF43+'44 28'!AF43+'44 29'!AF43</f>
        <v>0</v>
      </c>
      <c r="AG43" s="46">
        <f>'44 22'!AG43+'44 23'!AG43+'44 24'!AG43+'44 25'!AG43+'44 26'!AG43+'44 27'!AG43+'44 28'!AG43+'44 29'!AG43</f>
        <v>0</v>
      </c>
      <c r="AH43" s="50">
        <f t="shared" si="22"/>
        <v>0</v>
      </c>
      <c r="AI43" s="46">
        <f>'44 22'!AI43+'44 23'!AI43+'44 24'!AI43+'44 25'!AI43+'44 26'!AI43+'44 27'!AI43+'44 28'!AI43+'44 29'!AI43</f>
        <v>0</v>
      </c>
      <c r="AJ43" s="46">
        <f>'44 22'!AJ43+'44 23'!AJ43+'44 24'!AJ43+'44 25'!AJ43+'44 26'!AJ43+'44 27'!AJ43+'44 28'!AJ43+'44 29'!AJ43</f>
        <v>0</v>
      </c>
      <c r="AK43" s="50">
        <f t="shared" si="23"/>
        <v>0</v>
      </c>
      <c r="AL43" s="46">
        <f>'44 22'!AL43+'44 23'!AL43+'44 24'!AL43+'44 25'!AL43+'44 26'!AL43+'44 27'!AL43+'44 28'!AL43+'44 29'!AL43</f>
        <v>0</v>
      </c>
      <c r="AM43" s="46">
        <f>'44 22'!AM43+'44 23'!AM43+'44 24'!AM43+'44 25'!AM43+'44 26'!AM43+'44 27'!AM43+'44 28'!AM43+'44 29'!AM43</f>
        <v>0</v>
      </c>
      <c r="AN43" s="48">
        <f t="shared" si="24"/>
        <v>0</v>
      </c>
      <c r="AO43" s="190">
        <f t="shared" si="25"/>
        <v>0</v>
      </c>
      <c r="AP43" s="129">
        <f t="shared" si="26"/>
        <v>0</v>
      </c>
      <c r="AQ43" s="222">
        <f t="shared" si="27"/>
        <v>0</v>
      </c>
      <c r="AR43" s="293">
        <f>'44 22'!AR43+'44 23'!AR43+'44 24'!AR43+'44 25'!AR43+'44 26'!AR43+'44 27'!AR43+'44 28'!AR43+'44 29'!AR43</f>
        <v>0</v>
      </c>
      <c r="AS43" s="46">
        <f>'44 22'!AS43+'44 23'!AS43+'44 24'!AS43+'44 25'!AS43+'44 26'!AS43+'44 27'!AS43+'44 28'!AS43+'44 29'!AS43</f>
        <v>0</v>
      </c>
      <c r="AT43" s="47">
        <f t="shared" si="28"/>
        <v>0</v>
      </c>
      <c r="AU43" s="46">
        <f>'44 22'!AU43+'44 23'!AU43+'44 24'!AU43+'44 25'!AU43+'44 26'!AU43+'44 27'!AU43+'44 28'!AU43+'44 29'!AU43</f>
        <v>0</v>
      </c>
      <c r="AV43" s="46">
        <f>'44 22'!AV43+'44 23'!AV43+'44 24'!AV43+'44 25'!AV43+'44 26'!AV43+'44 27'!AV43+'44 28'!AV43+'44 29'!AV43</f>
        <v>0</v>
      </c>
      <c r="AW43" s="47">
        <f t="shared" si="29"/>
        <v>0</v>
      </c>
      <c r="AX43" s="46">
        <f>'44 22'!AX43+'44 23'!AX43+'44 24'!AX43+'44 25'!AX43+'44 26'!AX43+'44 27'!AX43+'44 28'!AX43+'44 29'!AX43</f>
        <v>0</v>
      </c>
      <c r="AY43" s="46">
        <f>'44 22'!AY43+'44 23'!AY43+'44 24'!AY43+'44 25'!AY43+'44 26'!AY43+'44 27'!AY43+'44 28'!AY43+'44 29'!AY43</f>
        <v>0</v>
      </c>
      <c r="AZ43" s="50">
        <f t="shared" si="30"/>
        <v>0</v>
      </c>
      <c r="BA43" s="190">
        <f t="shared" si="31"/>
        <v>0</v>
      </c>
      <c r="BB43" s="200">
        <f t="shared" si="32"/>
        <v>0</v>
      </c>
      <c r="BC43" s="222">
        <f t="shared" si="33"/>
        <v>0</v>
      </c>
      <c r="BD43" s="204">
        <f t="shared" si="34"/>
        <v>0</v>
      </c>
      <c r="BE43" s="217">
        <f t="shared" si="35"/>
        <v>0</v>
      </c>
      <c r="BF43" s="225">
        <f t="shared" si="36"/>
        <v>0</v>
      </c>
      <c r="BG43" s="204">
        <f t="shared" si="37"/>
        <v>0</v>
      </c>
      <c r="BH43" s="133">
        <f t="shared" si="38"/>
        <v>0</v>
      </c>
      <c r="BI43" s="225">
        <f t="shared" si="39"/>
        <v>0</v>
      </c>
      <c r="BJ43" s="290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'44 22'!E44+'44 23'!E44+'44 24'!E44+'44 25'!E44+'44 26'!E44+'44 27'!E44+'44 28'!E44+'44 29'!E44</f>
        <v>126710.83333333334</v>
      </c>
      <c r="F44" s="46">
        <f>'44 22'!F44+'44 23'!F44+'44 24'!F44+'44 25'!F44+'44 26'!F44+'44 27'!F44+'44 28'!F44+'44 29'!F44</f>
        <v>91829.790000000008</v>
      </c>
      <c r="G44" s="47">
        <f t="shared" si="13"/>
        <v>34881.043333333335</v>
      </c>
      <c r="H44" s="46">
        <f>'44 22'!H44+'44 23'!H44+'44 24'!H44+'44 25'!H44+'44 26'!H44+'44 27'!H44+'44 28'!H44+'44 29'!H44</f>
        <v>65500</v>
      </c>
      <c r="I44" s="46">
        <f>'44 22'!I44+'44 23'!I44+'44 24'!I44+'44 25'!I44+'44 26'!I44+'44 27'!I44+'44 28'!I44+'44 29'!I44</f>
        <v>44607.58</v>
      </c>
      <c r="J44" s="47">
        <f t="shared" si="14"/>
        <v>20892.419999999998</v>
      </c>
      <c r="K44" s="46">
        <f>'44 22'!K44+'44 23'!K44+'44 24'!K44+'44 25'!K44+'44 26'!K44+'44 27'!K44+'44 28'!K44+'44 29'!K44</f>
        <v>60500.000000000007</v>
      </c>
      <c r="L44" s="46">
        <f>'44 22'!L44+'44 23'!L44+'44 24'!L44+'44 25'!L44+'44 26'!L44+'44 27'!L44+'44 28'!L44+'44 29'!L44</f>
        <v>52771.399999999994</v>
      </c>
      <c r="M44" s="48">
        <f t="shared" si="15"/>
        <v>7728.6000000000131</v>
      </c>
      <c r="N44" s="190">
        <f t="shared" si="40"/>
        <v>252710.83333333334</v>
      </c>
      <c r="O44" s="129">
        <f t="shared" si="41"/>
        <v>189208.77</v>
      </c>
      <c r="P44" s="61">
        <f t="shared" si="16"/>
        <v>63502.063333333354</v>
      </c>
      <c r="Q44" s="297">
        <f>'44 22'!Q44+'44 23'!Q44+'44 24'!Q44+'44 25'!Q44+'44 26'!Q44+'44 27'!Q44+'44 28'!Q44+'44 29'!Q44</f>
        <v>65500.000000000007</v>
      </c>
      <c r="R44" s="46">
        <f>'44 22'!R44+'44 23'!R44+'44 24'!R44+'44 25'!R44+'44 26'!R44+'44 27'!R44+'44 28'!R44+'44 29'!R44</f>
        <v>46231.94</v>
      </c>
      <c r="S44" s="47">
        <f t="shared" si="17"/>
        <v>19268.060000000005</v>
      </c>
      <c r="T44" s="46">
        <f>'44 22'!T44+'44 23'!T44+'44 24'!T44+'44 25'!T44+'44 26'!T44+'44 27'!T44+'44 28'!T44+'44 29'!T44</f>
        <v>127385.83333333334</v>
      </c>
      <c r="U44" s="46">
        <f>'44 22'!U44+'44 23'!U44+'44 24'!U44+'44 25'!U44+'44 26'!U44+'44 27'!U44+'44 28'!U44+'44 29'!U44</f>
        <v>0</v>
      </c>
      <c r="V44" s="47">
        <f t="shared" si="18"/>
        <v>127385.83333333334</v>
      </c>
      <c r="W44" s="46">
        <f>'44 22'!W44+'44 23'!W44+'44 24'!W44+'44 25'!W44+'44 26'!W44+'44 27'!W44+'44 28'!W44+'44 29'!W44</f>
        <v>65500</v>
      </c>
      <c r="X44" s="46">
        <f>'44 22'!X44+'44 23'!X44+'44 24'!X44+'44 25'!X44+'44 26'!X44+'44 27'!X44+'44 28'!X44+'44 29'!X44</f>
        <v>0</v>
      </c>
      <c r="Y44" s="48">
        <f t="shared" si="19"/>
        <v>65500</v>
      </c>
      <c r="Z44" s="190">
        <f t="shared" si="42"/>
        <v>258385.83333333334</v>
      </c>
      <c r="AA44" s="200">
        <f t="shared" si="43"/>
        <v>46231.94</v>
      </c>
      <c r="AB44" s="61">
        <f t="shared" si="20"/>
        <v>212153.89333333334</v>
      </c>
      <c r="AC44" s="204">
        <f t="shared" si="44"/>
        <v>511096.66666666674</v>
      </c>
      <c r="AD44" s="133">
        <f t="shared" si="45"/>
        <v>235440.71</v>
      </c>
      <c r="AE44" s="225">
        <f t="shared" si="21"/>
        <v>275655.95666666678</v>
      </c>
      <c r="AF44" s="293">
        <f>'44 22'!AF44+'44 23'!AF44+'44 24'!AF44+'44 25'!AF44+'44 26'!AF44+'44 27'!AF44+'44 28'!AF44+'44 29'!AF44</f>
        <v>60500</v>
      </c>
      <c r="AG44" s="46">
        <f>'44 22'!AG44+'44 23'!AG44+'44 24'!AG44+'44 25'!AG44+'44 26'!AG44+'44 27'!AG44+'44 28'!AG44+'44 29'!AG44</f>
        <v>0</v>
      </c>
      <c r="AH44" s="50">
        <f t="shared" si="22"/>
        <v>60500</v>
      </c>
      <c r="AI44" s="46">
        <f>'44 22'!AI44+'44 23'!AI44+'44 24'!AI44+'44 25'!AI44+'44 26'!AI44+'44 27'!AI44+'44 28'!AI44+'44 29'!AI44</f>
        <v>65500</v>
      </c>
      <c r="AJ44" s="46">
        <f>'44 22'!AJ44+'44 23'!AJ44+'44 24'!AJ44+'44 25'!AJ44+'44 26'!AJ44+'44 27'!AJ44+'44 28'!AJ44+'44 29'!AJ44</f>
        <v>0</v>
      </c>
      <c r="AK44" s="50">
        <f t="shared" si="23"/>
        <v>65500</v>
      </c>
      <c r="AL44" s="46">
        <f>'44 22'!AL44+'44 23'!AL44+'44 24'!AL44+'44 25'!AL44+'44 26'!AL44+'44 27'!AL44+'44 28'!AL44+'44 29'!AL44</f>
        <v>125885.83333333334</v>
      </c>
      <c r="AM44" s="46">
        <f>'44 22'!AM44+'44 23'!AM44+'44 24'!AM44+'44 25'!AM44+'44 26'!AM44+'44 27'!AM44+'44 28'!AM44+'44 29'!AM44</f>
        <v>0</v>
      </c>
      <c r="AN44" s="48">
        <f t="shared" si="24"/>
        <v>125885.83333333334</v>
      </c>
      <c r="AO44" s="190">
        <f t="shared" si="25"/>
        <v>251885.83333333334</v>
      </c>
      <c r="AP44" s="129">
        <f t="shared" si="26"/>
        <v>0</v>
      </c>
      <c r="AQ44" s="222">
        <f t="shared" si="27"/>
        <v>251885.83333333334</v>
      </c>
      <c r="AR44" s="293">
        <f>'44 22'!AR44+'44 23'!AR44+'44 24'!AR44+'44 25'!AR44+'44 26'!AR44+'44 27'!AR44+'44 28'!AR44+'44 29'!AR44</f>
        <v>55500</v>
      </c>
      <c r="AS44" s="46">
        <f>'44 22'!AS44+'44 23'!AS44+'44 24'!AS44+'44 25'!AS44+'44 26'!AS44+'44 27'!AS44+'44 28'!AS44+'44 29'!AS44</f>
        <v>0</v>
      </c>
      <c r="AT44" s="47">
        <f t="shared" si="28"/>
        <v>55500</v>
      </c>
      <c r="AU44" s="46">
        <f>'44 22'!AU44+'44 23'!AU44+'44 24'!AU44+'44 25'!AU44+'44 26'!AU44+'44 27'!AU44+'44 28'!AU44+'44 29'!AU44</f>
        <v>60500</v>
      </c>
      <c r="AV44" s="46">
        <f>'44 22'!AV44+'44 23'!AV44+'44 24'!AV44+'44 25'!AV44+'44 26'!AV44+'44 27'!AV44+'44 28'!AV44+'44 29'!AV44</f>
        <v>0</v>
      </c>
      <c r="AW44" s="47">
        <f t="shared" si="29"/>
        <v>60500</v>
      </c>
      <c r="AX44" s="46">
        <f>'44 22'!AX44+'44 23'!AX44+'44 24'!AX44+'44 25'!AX44+'44 26'!AX44+'44 27'!AX44+'44 28'!AX44+'44 29'!AX44</f>
        <v>65500</v>
      </c>
      <c r="AY44" s="46">
        <f>'44 22'!AY44+'44 23'!AY44+'44 24'!AY44+'44 25'!AY44+'44 26'!AY44+'44 27'!AY44+'44 28'!AY44+'44 29'!AY44</f>
        <v>0</v>
      </c>
      <c r="AZ44" s="50">
        <f t="shared" si="30"/>
        <v>65500</v>
      </c>
      <c r="BA44" s="190">
        <f t="shared" si="31"/>
        <v>181500</v>
      </c>
      <c r="BB44" s="200">
        <f t="shared" si="32"/>
        <v>0</v>
      </c>
      <c r="BC44" s="222">
        <f t="shared" si="33"/>
        <v>181500</v>
      </c>
      <c r="BD44" s="204">
        <f t="shared" si="34"/>
        <v>433385.83333333337</v>
      </c>
      <c r="BE44" s="217">
        <f t="shared" si="35"/>
        <v>0</v>
      </c>
      <c r="BF44" s="225">
        <f t="shared" si="36"/>
        <v>433385.83333333337</v>
      </c>
      <c r="BG44" s="204">
        <f t="shared" si="37"/>
        <v>944482.50000000012</v>
      </c>
      <c r="BH44" s="133">
        <f t="shared" si="38"/>
        <v>235440.71</v>
      </c>
      <c r="BI44" s="225">
        <f t="shared" si="39"/>
        <v>709041.79000000015</v>
      </c>
      <c r="BJ44" s="290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'44 22'!E45+'44 23'!E45+'44 24'!E45+'44 25'!E45+'44 26'!E45+'44 27'!E45+'44 28'!E45+'44 29'!E45</f>
        <v>0</v>
      </c>
      <c r="F45" s="46">
        <f>'44 22'!F45+'44 23'!F45+'44 24'!F45+'44 25'!F45+'44 26'!F45+'44 27'!F45+'44 28'!F45+'44 29'!F45</f>
        <v>0</v>
      </c>
      <c r="G45" s="47">
        <f t="shared" si="13"/>
        <v>0</v>
      </c>
      <c r="H45" s="46">
        <f>'44 22'!H45+'44 23'!H45+'44 24'!H45+'44 25'!H45+'44 26'!H45+'44 27'!H45+'44 28'!H45+'44 29'!H45</f>
        <v>0</v>
      </c>
      <c r="I45" s="46">
        <f>'44 22'!I45+'44 23'!I45+'44 24'!I45+'44 25'!I45+'44 26'!I45+'44 27'!I45+'44 28'!I45+'44 29'!I45</f>
        <v>0</v>
      </c>
      <c r="J45" s="47">
        <f t="shared" si="14"/>
        <v>0</v>
      </c>
      <c r="K45" s="46">
        <f>'44 22'!K45+'44 23'!K45+'44 24'!K45+'44 25'!K45+'44 26'!K45+'44 27'!K45+'44 28'!K45+'44 29'!K45</f>
        <v>0</v>
      </c>
      <c r="L45" s="46">
        <f>'44 22'!L45+'44 23'!L45+'44 24'!L45+'44 25'!L45+'44 26'!L45+'44 27'!L45+'44 28'!L45+'44 29'!L45</f>
        <v>0</v>
      </c>
      <c r="M45" s="48">
        <f t="shared" si="15"/>
        <v>0</v>
      </c>
      <c r="N45" s="190">
        <f t="shared" si="40"/>
        <v>0</v>
      </c>
      <c r="O45" s="129">
        <f t="shared" si="41"/>
        <v>0</v>
      </c>
      <c r="P45" s="61">
        <f t="shared" si="16"/>
        <v>0</v>
      </c>
      <c r="Q45" s="297">
        <f>'44 22'!Q45+'44 23'!Q45+'44 24'!Q45+'44 25'!Q45+'44 26'!Q45+'44 27'!Q45+'44 28'!Q45+'44 29'!Q45</f>
        <v>0</v>
      </c>
      <c r="R45" s="46">
        <f>'44 22'!R45+'44 23'!R45+'44 24'!R45+'44 25'!R45+'44 26'!R45+'44 27'!R45+'44 28'!R45+'44 29'!R45</f>
        <v>0</v>
      </c>
      <c r="S45" s="47">
        <f t="shared" si="17"/>
        <v>0</v>
      </c>
      <c r="T45" s="46">
        <f>'44 22'!T45+'44 23'!T45+'44 24'!T45+'44 25'!T45+'44 26'!T45+'44 27'!T45+'44 28'!T45+'44 29'!T45</f>
        <v>0</v>
      </c>
      <c r="U45" s="46">
        <f>'44 22'!U45+'44 23'!U45+'44 24'!U45+'44 25'!U45+'44 26'!U45+'44 27'!U45+'44 28'!U45+'44 29'!U45</f>
        <v>0</v>
      </c>
      <c r="V45" s="47">
        <f t="shared" si="18"/>
        <v>0</v>
      </c>
      <c r="W45" s="46">
        <f>'44 22'!W45+'44 23'!W45+'44 24'!W45+'44 25'!W45+'44 26'!W45+'44 27'!W45+'44 28'!W45+'44 29'!W45</f>
        <v>0</v>
      </c>
      <c r="X45" s="46">
        <f>'44 22'!X45+'44 23'!X45+'44 24'!X45+'44 25'!X45+'44 26'!X45+'44 27'!X45+'44 28'!X45+'44 29'!X45</f>
        <v>0</v>
      </c>
      <c r="Y45" s="48">
        <f t="shared" si="19"/>
        <v>0</v>
      </c>
      <c r="Z45" s="190">
        <f t="shared" si="42"/>
        <v>0</v>
      </c>
      <c r="AA45" s="200">
        <f t="shared" si="43"/>
        <v>0</v>
      </c>
      <c r="AB45" s="61">
        <f t="shared" si="20"/>
        <v>0</v>
      </c>
      <c r="AC45" s="204">
        <f t="shared" si="44"/>
        <v>0</v>
      </c>
      <c r="AD45" s="133">
        <f t="shared" si="45"/>
        <v>0</v>
      </c>
      <c r="AE45" s="225">
        <f t="shared" si="21"/>
        <v>0</v>
      </c>
      <c r="AF45" s="293">
        <f>'44 22'!AF45+'44 23'!AF45+'44 24'!AF45+'44 25'!AF45+'44 26'!AF45+'44 27'!AF45+'44 28'!AF45+'44 29'!AF45</f>
        <v>0</v>
      </c>
      <c r="AG45" s="46">
        <f>'44 22'!AG45+'44 23'!AG45+'44 24'!AG45+'44 25'!AG45+'44 26'!AG45+'44 27'!AG45+'44 28'!AG45+'44 29'!AG45</f>
        <v>0</v>
      </c>
      <c r="AH45" s="50">
        <f t="shared" si="22"/>
        <v>0</v>
      </c>
      <c r="AI45" s="46">
        <f>'44 22'!AI45+'44 23'!AI45+'44 24'!AI45+'44 25'!AI45+'44 26'!AI45+'44 27'!AI45+'44 28'!AI45+'44 29'!AI45</f>
        <v>0</v>
      </c>
      <c r="AJ45" s="46">
        <f>'44 22'!AJ45+'44 23'!AJ45+'44 24'!AJ45+'44 25'!AJ45+'44 26'!AJ45+'44 27'!AJ45+'44 28'!AJ45+'44 29'!AJ45</f>
        <v>0</v>
      </c>
      <c r="AK45" s="50">
        <f t="shared" si="23"/>
        <v>0</v>
      </c>
      <c r="AL45" s="46">
        <f>'44 22'!AL45+'44 23'!AL45+'44 24'!AL45+'44 25'!AL45+'44 26'!AL45+'44 27'!AL45+'44 28'!AL45+'44 29'!AL45</f>
        <v>0</v>
      </c>
      <c r="AM45" s="46">
        <f>'44 22'!AM45+'44 23'!AM45+'44 24'!AM45+'44 25'!AM45+'44 26'!AM45+'44 27'!AM45+'44 28'!AM45+'44 29'!AM45</f>
        <v>0</v>
      </c>
      <c r="AN45" s="48">
        <f t="shared" si="24"/>
        <v>0</v>
      </c>
      <c r="AO45" s="190">
        <f t="shared" si="25"/>
        <v>0</v>
      </c>
      <c r="AP45" s="129">
        <f t="shared" si="26"/>
        <v>0</v>
      </c>
      <c r="AQ45" s="222">
        <f t="shared" si="27"/>
        <v>0</v>
      </c>
      <c r="AR45" s="293">
        <f>'44 22'!AR45+'44 23'!AR45+'44 24'!AR45+'44 25'!AR45+'44 26'!AR45+'44 27'!AR45+'44 28'!AR45+'44 29'!AR45</f>
        <v>0</v>
      </c>
      <c r="AS45" s="46">
        <f>'44 22'!AS45+'44 23'!AS45+'44 24'!AS45+'44 25'!AS45+'44 26'!AS45+'44 27'!AS45+'44 28'!AS45+'44 29'!AS45</f>
        <v>0</v>
      </c>
      <c r="AT45" s="47">
        <f t="shared" si="28"/>
        <v>0</v>
      </c>
      <c r="AU45" s="46">
        <f>'44 22'!AU45+'44 23'!AU45+'44 24'!AU45+'44 25'!AU45+'44 26'!AU45+'44 27'!AU45+'44 28'!AU45+'44 29'!AU45</f>
        <v>0</v>
      </c>
      <c r="AV45" s="46">
        <f>'44 22'!AV45+'44 23'!AV45+'44 24'!AV45+'44 25'!AV45+'44 26'!AV45+'44 27'!AV45+'44 28'!AV45+'44 29'!AV45</f>
        <v>0</v>
      </c>
      <c r="AW45" s="47">
        <f t="shared" si="29"/>
        <v>0</v>
      </c>
      <c r="AX45" s="46">
        <f>'44 22'!AX45+'44 23'!AX45+'44 24'!AX45+'44 25'!AX45+'44 26'!AX45+'44 27'!AX45+'44 28'!AX45+'44 29'!AX45</f>
        <v>0</v>
      </c>
      <c r="AY45" s="46">
        <f>'44 22'!AY45+'44 23'!AY45+'44 24'!AY45+'44 25'!AY45+'44 26'!AY45+'44 27'!AY45+'44 28'!AY45+'44 29'!AY45</f>
        <v>0</v>
      </c>
      <c r="AZ45" s="50">
        <f t="shared" si="30"/>
        <v>0</v>
      </c>
      <c r="BA45" s="190">
        <f t="shared" si="31"/>
        <v>0</v>
      </c>
      <c r="BB45" s="200">
        <f t="shared" si="32"/>
        <v>0</v>
      </c>
      <c r="BC45" s="222">
        <f t="shared" si="33"/>
        <v>0</v>
      </c>
      <c r="BD45" s="204">
        <f t="shared" si="34"/>
        <v>0</v>
      </c>
      <c r="BE45" s="217">
        <f t="shared" si="35"/>
        <v>0</v>
      </c>
      <c r="BF45" s="225">
        <f t="shared" si="36"/>
        <v>0</v>
      </c>
      <c r="BG45" s="204">
        <f t="shared" si="37"/>
        <v>0</v>
      </c>
      <c r="BH45" s="133">
        <f t="shared" si="38"/>
        <v>0</v>
      </c>
      <c r="BI45" s="225">
        <f t="shared" si="39"/>
        <v>0</v>
      </c>
      <c r="BJ45" s="290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'44 22'!E46+'44 23'!E46+'44 24'!E46+'44 25'!E46+'44 26'!E46+'44 27'!E46+'44 28'!E46+'44 29'!E46</f>
        <v>0</v>
      </c>
      <c r="F46" s="46">
        <f>'44 22'!F46+'44 23'!F46+'44 24'!F46+'44 25'!F46+'44 26'!F46+'44 27'!F46+'44 28'!F46+'44 29'!F46</f>
        <v>0</v>
      </c>
      <c r="G46" s="47">
        <f t="shared" si="13"/>
        <v>0</v>
      </c>
      <c r="H46" s="46">
        <f>'44 22'!H46+'44 23'!H46+'44 24'!H46+'44 25'!H46+'44 26'!H46+'44 27'!H46+'44 28'!H46+'44 29'!H46</f>
        <v>0</v>
      </c>
      <c r="I46" s="46">
        <f>'44 22'!I46+'44 23'!I46+'44 24'!I46+'44 25'!I46+'44 26'!I46+'44 27'!I46+'44 28'!I46+'44 29'!I46</f>
        <v>0</v>
      </c>
      <c r="J46" s="47">
        <f t="shared" si="14"/>
        <v>0</v>
      </c>
      <c r="K46" s="46">
        <f>'44 22'!K46+'44 23'!K46+'44 24'!K46+'44 25'!K46+'44 26'!K46+'44 27'!K46+'44 28'!K46+'44 29'!K46</f>
        <v>0</v>
      </c>
      <c r="L46" s="46">
        <f>'44 22'!L46+'44 23'!L46+'44 24'!L46+'44 25'!L46+'44 26'!L46+'44 27'!L46+'44 28'!L46+'44 29'!L46</f>
        <v>0</v>
      </c>
      <c r="M46" s="48">
        <f t="shared" si="15"/>
        <v>0</v>
      </c>
      <c r="N46" s="190">
        <f t="shared" si="40"/>
        <v>0</v>
      </c>
      <c r="O46" s="129">
        <f t="shared" si="41"/>
        <v>0</v>
      </c>
      <c r="P46" s="61">
        <f t="shared" si="16"/>
        <v>0</v>
      </c>
      <c r="Q46" s="297">
        <f>'44 22'!Q46+'44 23'!Q46+'44 24'!Q46+'44 25'!Q46+'44 26'!Q46+'44 27'!Q46+'44 28'!Q46+'44 29'!Q46</f>
        <v>0</v>
      </c>
      <c r="R46" s="46">
        <f>'44 22'!R46+'44 23'!R46+'44 24'!R46+'44 25'!R46+'44 26'!R46+'44 27'!R46+'44 28'!R46+'44 29'!R46</f>
        <v>0</v>
      </c>
      <c r="S46" s="47">
        <f t="shared" si="17"/>
        <v>0</v>
      </c>
      <c r="T46" s="46">
        <f>'44 22'!T46+'44 23'!T46+'44 24'!T46+'44 25'!T46+'44 26'!T46+'44 27'!T46+'44 28'!T46+'44 29'!T46</f>
        <v>0</v>
      </c>
      <c r="U46" s="46">
        <f>'44 22'!U46+'44 23'!U46+'44 24'!U46+'44 25'!U46+'44 26'!U46+'44 27'!U46+'44 28'!U46+'44 29'!U46</f>
        <v>0</v>
      </c>
      <c r="V46" s="47">
        <f t="shared" si="18"/>
        <v>0</v>
      </c>
      <c r="W46" s="46">
        <f>'44 22'!W46+'44 23'!W46+'44 24'!W46+'44 25'!W46+'44 26'!W46+'44 27'!W46+'44 28'!W46+'44 29'!W46</f>
        <v>0</v>
      </c>
      <c r="X46" s="46">
        <f>'44 22'!X46+'44 23'!X46+'44 24'!X46+'44 25'!X46+'44 26'!X46+'44 27'!X46+'44 28'!X46+'44 29'!X46</f>
        <v>0</v>
      </c>
      <c r="Y46" s="48">
        <f t="shared" si="19"/>
        <v>0</v>
      </c>
      <c r="Z46" s="190">
        <f t="shared" si="42"/>
        <v>0</v>
      </c>
      <c r="AA46" s="200">
        <f t="shared" si="43"/>
        <v>0</v>
      </c>
      <c r="AB46" s="61">
        <f t="shared" si="20"/>
        <v>0</v>
      </c>
      <c r="AC46" s="204">
        <f t="shared" si="44"/>
        <v>0</v>
      </c>
      <c r="AD46" s="133">
        <f t="shared" si="45"/>
        <v>0</v>
      </c>
      <c r="AE46" s="225">
        <f t="shared" si="21"/>
        <v>0</v>
      </c>
      <c r="AF46" s="293">
        <f>'44 22'!AF46+'44 23'!AF46+'44 24'!AF46+'44 25'!AF46+'44 26'!AF46+'44 27'!AF46+'44 28'!AF46+'44 29'!AF46</f>
        <v>0</v>
      </c>
      <c r="AG46" s="46">
        <f>'44 22'!AG46+'44 23'!AG46+'44 24'!AG46+'44 25'!AG46+'44 26'!AG46+'44 27'!AG46+'44 28'!AG46+'44 29'!AG46</f>
        <v>0</v>
      </c>
      <c r="AH46" s="50">
        <f t="shared" si="22"/>
        <v>0</v>
      </c>
      <c r="AI46" s="46">
        <f>'44 22'!AI46+'44 23'!AI46+'44 24'!AI46+'44 25'!AI46+'44 26'!AI46+'44 27'!AI46+'44 28'!AI46+'44 29'!AI46</f>
        <v>0</v>
      </c>
      <c r="AJ46" s="46">
        <f>'44 22'!AJ46+'44 23'!AJ46+'44 24'!AJ46+'44 25'!AJ46+'44 26'!AJ46+'44 27'!AJ46+'44 28'!AJ46+'44 29'!AJ46</f>
        <v>0</v>
      </c>
      <c r="AK46" s="50">
        <f t="shared" si="23"/>
        <v>0</v>
      </c>
      <c r="AL46" s="46">
        <f>'44 22'!AL46+'44 23'!AL46+'44 24'!AL46+'44 25'!AL46+'44 26'!AL46+'44 27'!AL46+'44 28'!AL46+'44 29'!AL46</f>
        <v>0</v>
      </c>
      <c r="AM46" s="46">
        <f>'44 22'!AM46+'44 23'!AM46+'44 24'!AM46+'44 25'!AM46+'44 26'!AM46+'44 27'!AM46+'44 28'!AM46+'44 29'!AM46</f>
        <v>0</v>
      </c>
      <c r="AN46" s="48">
        <f t="shared" si="24"/>
        <v>0</v>
      </c>
      <c r="AO46" s="190">
        <f t="shared" si="25"/>
        <v>0</v>
      </c>
      <c r="AP46" s="129">
        <f t="shared" si="26"/>
        <v>0</v>
      </c>
      <c r="AQ46" s="222">
        <f t="shared" si="27"/>
        <v>0</v>
      </c>
      <c r="AR46" s="293">
        <f>'44 22'!AR46+'44 23'!AR46+'44 24'!AR46+'44 25'!AR46+'44 26'!AR46+'44 27'!AR46+'44 28'!AR46+'44 29'!AR46</f>
        <v>0</v>
      </c>
      <c r="AS46" s="46">
        <f>'44 22'!AS46+'44 23'!AS46+'44 24'!AS46+'44 25'!AS46+'44 26'!AS46+'44 27'!AS46+'44 28'!AS46+'44 29'!AS46</f>
        <v>0</v>
      </c>
      <c r="AT46" s="47">
        <f t="shared" si="28"/>
        <v>0</v>
      </c>
      <c r="AU46" s="46">
        <f>'44 22'!AU46+'44 23'!AU46+'44 24'!AU46+'44 25'!AU46+'44 26'!AU46+'44 27'!AU46+'44 28'!AU46+'44 29'!AU46</f>
        <v>0</v>
      </c>
      <c r="AV46" s="46">
        <f>'44 22'!AV46+'44 23'!AV46+'44 24'!AV46+'44 25'!AV46+'44 26'!AV46+'44 27'!AV46+'44 28'!AV46+'44 29'!AV46</f>
        <v>0</v>
      </c>
      <c r="AW46" s="47">
        <f t="shared" si="29"/>
        <v>0</v>
      </c>
      <c r="AX46" s="46">
        <f>'44 22'!AX46+'44 23'!AX46+'44 24'!AX46+'44 25'!AX46+'44 26'!AX46+'44 27'!AX46+'44 28'!AX46+'44 29'!AX46</f>
        <v>0</v>
      </c>
      <c r="AY46" s="46">
        <f>'44 22'!AY46+'44 23'!AY46+'44 24'!AY46+'44 25'!AY46+'44 26'!AY46+'44 27'!AY46+'44 28'!AY46+'44 29'!AY46</f>
        <v>0</v>
      </c>
      <c r="AZ46" s="50">
        <f t="shared" si="30"/>
        <v>0</v>
      </c>
      <c r="BA46" s="190">
        <f t="shared" si="31"/>
        <v>0</v>
      </c>
      <c r="BB46" s="200">
        <f t="shared" si="32"/>
        <v>0</v>
      </c>
      <c r="BC46" s="222">
        <f t="shared" si="33"/>
        <v>0</v>
      </c>
      <c r="BD46" s="204">
        <f t="shared" si="34"/>
        <v>0</v>
      </c>
      <c r="BE46" s="217">
        <f t="shared" si="35"/>
        <v>0</v>
      </c>
      <c r="BF46" s="225">
        <f t="shared" si="36"/>
        <v>0</v>
      </c>
      <c r="BG46" s="204">
        <f t="shared" si="37"/>
        <v>0</v>
      </c>
      <c r="BH46" s="133">
        <f t="shared" si="38"/>
        <v>0</v>
      </c>
      <c r="BI46" s="225">
        <f t="shared" si="39"/>
        <v>0</v>
      </c>
      <c r="BJ46" s="290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'44 22'!E47+'44 23'!E47+'44 24'!E47+'44 25'!E47+'44 26'!E47+'44 27'!E47+'44 28'!E47+'44 29'!E47</f>
        <v>0</v>
      </c>
      <c r="F47" s="46">
        <f>'44 22'!F47+'44 23'!F47+'44 24'!F47+'44 25'!F47+'44 26'!F47+'44 27'!F47+'44 28'!F47+'44 29'!F47</f>
        <v>0</v>
      </c>
      <c r="G47" s="47">
        <f t="shared" si="13"/>
        <v>0</v>
      </c>
      <c r="H47" s="46">
        <f>'44 22'!H47+'44 23'!H47+'44 24'!H47+'44 25'!H47+'44 26'!H47+'44 27'!H47+'44 28'!H47+'44 29'!H47</f>
        <v>0</v>
      </c>
      <c r="I47" s="46">
        <f>'44 22'!I47+'44 23'!I47+'44 24'!I47+'44 25'!I47+'44 26'!I47+'44 27'!I47+'44 28'!I47+'44 29'!I47</f>
        <v>0</v>
      </c>
      <c r="J47" s="47">
        <f t="shared" si="14"/>
        <v>0</v>
      </c>
      <c r="K47" s="46">
        <f>'44 22'!K47+'44 23'!K47+'44 24'!K47+'44 25'!K47+'44 26'!K47+'44 27'!K47+'44 28'!K47+'44 29'!K47</f>
        <v>0</v>
      </c>
      <c r="L47" s="46">
        <f>'44 22'!L47+'44 23'!L47+'44 24'!L47+'44 25'!L47+'44 26'!L47+'44 27'!L47+'44 28'!L47+'44 29'!L47</f>
        <v>0</v>
      </c>
      <c r="M47" s="48">
        <f t="shared" si="15"/>
        <v>0</v>
      </c>
      <c r="N47" s="190">
        <f t="shared" si="40"/>
        <v>0</v>
      </c>
      <c r="O47" s="129">
        <f t="shared" si="41"/>
        <v>0</v>
      </c>
      <c r="P47" s="61">
        <f t="shared" si="16"/>
        <v>0</v>
      </c>
      <c r="Q47" s="297">
        <f>'44 22'!Q47+'44 23'!Q47+'44 24'!Q47+'44 25'!Q47+'44 26'!Q47+'44 27'!Q47+'44 28'!Q47+'44 29'!Q47</f>
        <v>0</v>
      </c>
      <c r="R47" s="46">
        <f>'44 22'!R47+'44 23'!R47+'44 24'!R47+'44 25'!R47+'44 26'!R47+'44 27'!R47+'44 28'!R47+'44 29'!R47</f>
        <v>0</v>
      </c>
      <c r="S47" s="47">
        <f t="shared" si="17"/>
        <v>0</v>
      </c>
      <c r="T47" s="46">
        <f>'44 22'!T47+'44 23'!T47+'44 24'!T47+'44 25'!T47+'44 26'!T47+'44 27'!T47+'44 28'!T47+'44 29'!T47</f>
        <v>0</v>
      </c>
      <c r="U47" s="46">
        <f>'44 22'!U47+'44 23'!U47+'44 24'!U47+'44 25'!U47+'44 26'!U47+'44 27'!U47+'44 28'!U47+'44 29'!U47</f>
        <v>0</v>
      </c>
      <c r="V47" s="47">
        <f t="shared" si="18"/>
        <v>0</v>
      </c>
      <c r="W47" s="46">
        <f>'44 22'!W47+'44 23'!W47+'44 24'!W47+'44 25'!W47+'44 26'!W47+'44 27'!W47+'44 28'!W47+'44 29'!W47</f>
        <v>0</v>
      </c>
      <c r="X47" s="46">
        <f>'44 22'!X47+'44 23'!X47+'44 24'!X47+'44 25'!X47+'44 26'!X47+'44 27'!X47+'44 28'!X47+'44 29'!X47</f>
        <v>0</v>
      </c>
      <c r="Y47" s="48">
        <f t="shared" si="19"/>
        <v>0</v>
      </c>
      <c r="Z47" s="190">
        <f t="shared" si="42"/>
        <v>0</v>
      </c>
      <c r="AA47" s="200">
        <f t="shared" si="43"/>
        <v>0</v>
      </c>
      <c r="AB47" s="61">
        <f t="shared" si="20"/>
        <v>0</v>
      </c>
      <c r="AC47" s="204">
        <f t="shared" si="44"/>
        <v>0</v>
      </c>
      <c r="AD47" s="133">
        <f t="shared" si="45"/>
        <v>0</v>
      </c>
      <c r="AE47" s="225">
        <f t="shared" si="21"/>
        <v>0</v>
      </c>
      <c r="AF47" s="293">
        <f>'44 22'!AF47+'44 23'!AF47+'44 24'!AF47+'44 25'!AF47+'44 26'!AF47+'44 27'!AF47+'44 28'!AF47+'44 29'!AF47</f>
        <v>0</v>
      </c>
      <c r="AG47" s="46">
        <f>'44 22'!AG47+'44 23'!AG47+'44 24'!AG47+'44 25'!AG47+'44 26'!AG47+'44 27'!AG47+'44 28'!AG47+'44 29'!AG47</f>
        <v>0</v>
      </c>
      <c r="AH47" s="50">
        <f t="shared" si="22"/>
        <v>0</v>
      </c>
      <c r="AI47" s="46">
        <f>'44 22'!AI47+'44 23'!AI47+'44 24'!AI47+'44 25'!AI47+'44 26'!AI47+'44 27'!AI47+'44 28'!AI47+'44 29'!AI47</f>
        <v>0</v>
      </c>
      <c r="AJ47" s="46">
        <f>'44 22'!AJ47+'44 23'!AJ47+'44 24'!AJ47+'44 25'!AJ47+'44 26'!AJ47+'44 27'!AJ47+'44 28'!AJ47+'44 29'!AJ47</f>
        <v>0</v>
      </c>
      <c r="AK47" s="50">
        <f t="shared" si="23"/>
        <v>0</v>
      </c>
      <c r="AL47" s="46">
        <f>'44 22'!AL47+'44 23'!AL47+'44 24'!AL47+'44 25'!AL47+'44 26'!AL47+'44 27'!AL47+'44 28'!AL47+'44 29'!AL47</f>
        <v>0</v>
      </c>
      <c r="AM47" s="46">
        <f>'44 22'!AM47+'44 23'!AM47+'44 24'!AM47+'44 25'!AM47+'44 26'!AM47+'44 27'!AM47+'44 28'!AM47+'44 29'!AM47</f>
        <v>0</v>
      </c>
      <c r="AN47" s="48">
        <f t="shared" si="24"/>
        <v>0</v>
      </c>
      <c r="AO47" s="190">
        <f t="shared" si="25"/>
        <v>0</v>
      </c>
      <c r="AP47" s="129">
        <f t="shared" si="26"/>
        <v>0</v>
      </c>
      <c r="AQ47" s="222">
        <f t="shared" si="27"/>
        <v>0</v>
      </c>
      <c r="AR47" s="293">
        <f>'44 22'!AR47+'44 23'!AR47+'44 24'!AR47+'44 25'!AR47+'44 26'!AR47+'44 27'!AR47+'44 28'!AR47+'44 29'!AR47</f>
        <v>0</v>
      </c>
      <c r="AS47" s="46">
        <f>'44 22'!AS47+'44 23'!AS47+'44 24'!AS47+'44 25'!AS47+'44 26'!AS47+'44 27'!AS47+'44 28'!AS47+'44 29'!AS47</f>
        <v>0</v>
      </c>
      <c r="AT47" s="47">
        <f t="shared" si="28"/>
        <v>0</v>
      </c>
      <c r="AU47" s="46">
        <f>'44 22'!AU47+'44 23'!AU47+'44 24'!AU47+'44 25'!AU47+'44 26'!AU47+'44 27'!AU47+'44 28'!AU47+'44 29'!AU47</f>
        <v>0</v>
      </c>
      <c r="AV47" s="46">
        <f>'44 22'!AV47+'44 23'!AV47+'44 24'!AV47+'44 25'!AV47+'44 26'!AV47+'44 27'!AV47+'44 28'!AV47+'44 29'!AV47</f>
        <v>0</v>
      </c>
      <c r="AW47" s="47">
        <f t="shared" si="29"/>
        <v>0</v>
      </c>
      <c r="AX47" s="46">
        <f>'44 22'!AX47+'44 23'!AX47+'44 24'!AX47+'44 25'!AX47+'44 26'!AX47+'44 27'!AX47+'44 28'!AX47+'44 29'!AX47</f>
        <v>0</v>
      </c>
      <c r="AY47" s="46">
        <f>'44 22'!AY47+'44 23'!AY47+'44 24'!AY47+'44 25'!AY47+'44 26'!AY47+'44 27'!AY47+'44 28'!AY47+'44 29'!AY47</f>
        <v>0</v>
      </c>
      <c r="AZ47" s="50">
        <f t="shared" si="30"/>
        <v>0</v>
      </c>
      <c r="BA47" s="190">
        <f t="shared" si="31"/>
        <v>0</v>
      </c>
      <c r="BB47" s="200">
        <f t="shared" si="32"/>
        <v>0</v>
      </c>
      <c r="BC47" s="222">
        <f t="shared" si="33"/>
        <v>0</v>
      </c>
      <c r="BD47" s="204">
        <f t="shared" si="34"/>
        <v>0</v>
      </c>
      <c r="BE47" s="217">
        <f t="shared" si="35"/>
        <v>0</v>
      </c>
      <c r="BF47" s="225">
        <f t="shared" si="36"/>
        <v>0</v>
      </c>
      <c r="BG47" s="204">
        <f t="shared" si="37"/>
        <v>0</v>
      </c>
      <c r="BH47" s="133">
        <f t="shared" si="38"/>
        <v>0</v>
      </c>
      <c r="BI47" s="225">
        <f t="shared" si="39"/>
        <v>0</v>
      </c>
      <c r="BJ47" s="290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'44 22'!E48+'44 23'!E48+'44 24'!E48+'44 25'!E48+'44 26'!E48+'44 27'!E48+'44 28'!E48+'44 29'!E48</f>
        <v>0</v>
      </c>
      <c r="F48" s="46">
        <f>'44 22'!F48+'44 23'!F48+'44 24'!F48+'44 25'!F48+'44 26'!F48+'44 27'!F48+'44 28'!F48+'44 29'!F48</f>
        <v>0</v>
      </c>
      <c r="G48" s="47">
        <f t="shared" si="13"/>
        <v>0</v>
      </c>
      <c r="H48" s="46">
        <f>'44 22'!H48+'44 23'!H48+'44 24'!H48+'44 25'!H48+'44 26'!H48+'44 27'!H48+'44 28'!H48+'44 29'!H48</f>
        <v>0</v>
      </c>
      <c r="I48" s="46">
        <f>'44 22'!I48+'44 23'!I48+'44 24'!I48+'44 25'!I48+'44 26'!I48+'44 27'!I48+'44 28'!I48+'44 29'!I48</f>
        <v>0</v>
      </c>
      <c r="J48" s="47">
        <f t="shared" si="14"/>
        <v>0</v>
      </c>
      <c r="K48" s="46">
        <f>'44 22'!K48+'44 23'!K48+'44 24'!K48+'44 25'!K48+'44 26'!K48+'44 27'!K48+'44 28'!K48+'44 29'!K48</f>
        <v>0</v>
      </c>
      <c r="L48" s="46">
        <f>'44 22'!L48+'44 23'!L48+'44 24'!L48+'44 25'!L48+'44 26'!L48+'44 27'!L48+'44 28'!L48+'44 29'!L48</f>
        <v>0</v>
      </c>
      <c r="M48" s="48">
        <f t="shared" si="15"/>
        <v>0</v>
      </c>
      <c r="N48" s="190">
        <f t="shared" si="40"/>
        <v>0</v>
      </c>
      <c r="O48" s="129">
        <f t="shared" si="41"/>
        <v>0</v>
      </c>
      <c r="P48" s="61">
        <f t="shared" si="16"/>
        <v>0</v>
      </c>
      <c r="Q48" s="297">
        <f>'44 22'!Q48+'44 23'!Q48+'44 24'!Q48+'44 25'!Q48+'44 26'!Q48+'44 27'!Q48+'44 28'!Q48+'44 29'!Q48</f>
        <v>0</v>
      </c>
      <c r="R48" s="46">
        <f>'44 22'!R48+'44 23'!R48+'44 24'!R48+'44 25'!R48+'44 26'!R48+'44 27'!R48+'44 28'!R48+'44 29'!R48</f>
        <v>0</v>
      </c>
      <c r="S48" s="47">
        <f t="shared" si="17"/>
        <v>0</v>
      </c>
      <c r="T48" s="46">
        <f>'44 22'!T48+'44 23'!T48+'44 24'!T48+'44 25'!T48+'44 26'!T48+'44 27'!T48+'44 28'!T48+'44 29'!T48</f>
        <v>0</v>
      </c>
      <c r="U48" s="46">
        <f>'44 22'!U48+'44 23'!U48+'44 24'!U48+'44 25'!U48+'44 26'!U48+'44 27'!U48+'44 28'!U48+'44 29'!U48</f>
        <v>0</v>
      </c>
      <c r="V48" s="47">
        <f t="shared" si="18"/>
        <v>0</v>
      </c>
      <c r="W48" s="46">
        <f>'44 22'!W48+'44 23'!W48+'44 24'!W48+'44 25'!W48+'44 26'!W48+'44 27'!W48+'44 28'!W48+'44 29'!W48</f>
        <v>0</v>
      </c>
      <c r="X48" s="46">
        <f>'44 22'!X48+'44 23'!X48+'44 24'!X48+'44 25'!X48+'44 26'!X48+'44 27'!X48+'44 28'!X48+'44 29'!X48</f>
        <v>0</v>
      </c>
      <c r="Y48" s="48">
        <f t="shared" si="19"/>
        <v>0</v>
      </c>
      <c r="Z48" s="190">
        <f t="shared" si="42"/>
        <v>0</v>
      </c>
      <c r="AA48" s="200">
        <f t="shared" si="43"/>
        <v>0</v>
      </c>
      <c r="AB48" s="61">
        <f t="shared" si="20"/>
        <v>0</v>
      </c>
      <c r="AC48" s="204">
        <f t="shared" si="44"/>
        <v>0</v>
      </c>
      <c r="AD48" s="133">
        <f t="shared" si="45"/>
        <v>0</v>
      </c>
      <c r="AE48" s="225">
        <f t="shared" si="21"/>
        <v>0</v>
      </c>
      <c r="AF48" s="293">
        <f>'44 22'!AF48+'44 23'!AF48+'44 24'!AF48+'44 25'!AF48+'44 26'!AF48+'44 27'!AF48+'44 28'!AF48+'44 29'!AF48</f>
        <v>0</v>
      </c>
      <c r="AG48" s="46">
        <f>'44 22'!AG48+'44 23'!AG48+'44 24'!AG48+'44 25'!AG48+'44 26'!AG48+'44 27'!AG48+'44 28'!AG48+'44 29'!AG48</f>
        <v>0</v>
      </c>
      <c r="AH48" s="50">
        <f t="shared" si="22"/>
        <v>0</v>
      </c>
      <c r="AI48" s="46">
        <f>'44 22'!AI48+'44 23'!AI48+'44 24'!AI48+'44 25'!AI48+'44 26'!AI48+'44 27'!AI48+'44 28'!AI48+'44 29'!AI48</f>
        <v>0</v>
      </c>
      <c r="AJ48" s="46">
        <f>'44 22'!AJ48+'44 23'!AJ48+'44 24'!AJ48+'44 25'!AJ48+'44 26'!AJ48+'44 27'!AJ48+'44 28'!AJ48+'44 29'!AJ48</f>
        <v>0</v>
      </c>
      <c r="AK48" s="50">
        <f t="shared" si="23"/>
        <v>0</v>
      </c>
      <c r="AL48" s="46">
        <f>'44 22'!AL48+'44 23'!AL48+'44 24'!AL48+'44 25'!AL48+'44 26'!AL48+'44 27'!AL48+'44 28'!AL48+'44 29'!AL48</f>
        <v>0</v>
      </c>
      <c r="AM48" s="46">
        <f>'44 22'!AM48+'44 23'!AM48+'44 24'!AM48+'44 25'!AM48+'44 26'!AM48+'44 27'!AM48+'44 28'!AM48+'44 29'!AM48</f>
        <v>0</v>
      </c>
      <c r="AN48" s="48">
        <f t="shared" si="24"/>
        <v>0</v>
      </c>
      <c r="AO48" s="190">
        <f t="shared" si="25"/>
        <v>0</v>
      </c>
      <c r="AP48" s="129">
        <f t="shared" si="26"/>
        <v>0</v>
      </c>
      <c r="AQ48" s="222">
        <f t="shared" si="27"/>
        <v>0</v>
      </c>
      <c r="AR48" s="293">
        <f>'44 22'!AR48+'44 23'!AR48+'44 24'!AR48+'44 25'!AR48+'44 26'!AR48+'44 27'!AR48+'44 28'!AR48+'44 29'!AR48</f>
        <v>0</v>
      </c>
      <c r="AS48" s="46">
        <f>'44 22'!AS48+'44 23'!AS48+'44 24'!AS48+'44 25'!AS48+'44 26'!AS48+'44 27'!AS48+'44 28'!AS48+'44 29'!AS48</f>
        <v>0</v>
      </c>
      <c r="AT48" s="47">
        <f t="shared" si="28"/>
        <v>0</v>
      </c>
      <c r="AU48" s="46">
        <f>'44 22'!AU48+'44 23'!AU48+'44 24'!AU48+'44 25'!AU48+'44 26'!AU48+'44 27'!AU48+'44 28'!AU48+'44 29'!AU48</f>
        <v>0</v>
      </c>
      <c r="AV48" s="46">
        <f>'44 22'!AV48+'44 23'!AV48+'44 24'!AV48+'44 25'!AV48+'44 26'!AV48+'44 27'!AV48+'44 28'!AV48+'44 29'!AV48</f>
        <v>0</v>
      </c>
      <c r="AW48" s="47">
        <f t="shared" si="29"/>
        <v>0</v>
      </c>
      <c r="AX48" s="46">
        <f>'44 22'!AX48+'44 23'!AX48+'44 24'!AX48+'44 25'!AX48+'44 26'!AX48+'44 27'!AX48+'44 28'!AX48+'44 29'!AX48</f>
        <v>0</v>
      </c>
      <c r="AY48" s="46">
        <f>'44 22'!AY48+'44 23'!AY48+'44 24'!AY48+'44 25'!AY48+'44 26'!AY48+'44 27'!AY48+'44 28'!AY48+'44 29'!AY48</f>
        <v>0</v>
      </c>
      <c r="AZ48" s="50">
        <f t="shared" si="30"/>
        <v>0</v>
      </c>
      <c r="BA48" s="190">
        <f t="shared" si="31"/>
        <v>0</v>
      </c>
      <c r="BB48" s="200">
        <f t="shared" si="32"/>
        <v>0</v>
      </c>
      <c r="BC48" s="222">
        <f t="shared" si="33"/>
        <v>0</v>
      </c>
      <c r="BD48" s="204">
        <f t="shared" si="34"/>
        <v>0</v>
      </c>
      <c r="BE48" s="217">
        <f t="shared" si="35"/>
        <v>0</v>
      </c>
      <c r="BF48" s="225">
        <f t="shared" si="36"/>
        <v>0</v>
      </c>
      <c r="BG48" s="204">
        <f t="shared" si="37"/>
        <v>0</v>
      </c>
      <c r="BH48" s="133">
        <f t="shared" si="38"/>
        <v>0</v>
      </c>
      <c r="BI48" s="225">
        <f t="shared" si="39"/>
        <v>0</v>
      </c>
      <c r="BJ48" s="290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'44 22'!E49+'44 23'!E49+'44 24'!E49+'44 25'!E49+'44 26'!E49+'44 27'!E49+'44 28'!E49+'44 29'!E49</f>
        <v>0</v>
      </c>
      <c r="F49" s="46">
        <f>'44 22'!F49+'44 23'!F49+'44 24'!F49+'44 25'!F49+'44 26'!F49+'44 27'!F49+'44 28'!F49+'44 29'!F49</f>
        <v>0</v>
      </c>
      <c r="G49" s="47">
        <f t="shared" si="13"/>
        <v>0</v>
      </c>
      <c r="H49" s="46">
        <f>'44 22'!H49+'44 23'!H49+'44 24'!H49+'44 25'!H49+'44 26'!H49+'44 27'!H49+'44 28'!H49+'44 29'!H49</f>
        <v>0</v>
      </c>
      <c r="I49" s="46">
        <f>'44 22'!I49+'44 23'!I49+'44 24'!I49+'44 25'!I49+'44 26'!I49+'44 27'!I49+'44 28'!I49+'44 29'!I49</f>
        <v>0</v>
      </c>
      <c r="J49" s="47">
        <f t="shared" si="14"/>
        <v>0</v>
      </c>
      <c r="K49" s="46">
        <f>'44 22'!K49+'44 23'!K49+'44 24'!K49+'44 25'!K49+'44 26'!K49+'44 27'!K49+'44 28'!K49+'44 29'!K49</f>
        <v>0</v>
      </c>
      <c r="L49" s="46">
        <f>'44 22'!L49+'44 23'!L49+'44 24'!L49+'44 25'!L49+'44 26'!L49+'44 27'!L49+'44 28'!L49+'44 29'!L49</f>
        <v>0</v>
      </c>
      <c r="M49" s="48">
        <f t="shared" si="15"/>
        <v>0</v>
      </c>
      <c r="N49" s="190">
        <f t="shared" si="40"/>
        <v>0</v>
      </c>
      <c r="O49" s="129">
        <f t="shared" si="41"/>
        <v>0</v>
      </c>
      <c r="P49" s="61">
        <f t="shared" si="16"/>
        <v>0</v>
      </c>
      <c r="Q49" s="297">
        <f>'44 22'!Q49+'44 23'!Q49+'44 24'!Q49+'44 25'!Q49+'44 26'!Q49+'44 27'!Q49+'44 28'!Q49+'44 29'!Q49</f>
        <v>0</v>
      </c>
      <c r="R49" s="46">
        <f>'44 22'!R49+'44 23'!R49+'44 24'!R49+'44 25'!R49+'44 26'!R49+'44 27'!R49+'44 28'!R49+'44 29'!R49</f>
        <v>0</v>
      </c>
      <c r="S49" s="47">
        <f t="shared" si="17"/>
        <v>0</v>
      </c>
      <c r="T49" s="46">
        <f>'44 22'!T49+'44 23'!T49+'44 24'!T49+'44 25'!T49+'44 26'!T49+'44 27'!T49+'44 28'!T49+'44 29'!T49</f>
        <v>0</v>
      </c>
      <c r="U49" s="46">
        <f>'44 22'!U49+'44 23'!U49+'44 24'!U49+'44 25'!U49+'44 26'!U49+'44 27'!U49+'44 28'!U49+'44 29'!U49</f>
        <v>0</v>
      </c>
      <c r="V49" s="47">
        <f t="shared" si="18"/>
        <v>0</v>
      </c>
      <c r="W49" s="46">
        <f>'44 22'!W49+'44 23'!W49+'44 24'!W49+'44 25'!W49+'44 26'!W49+'44 27'!W49+'44 28'!W49+'44 29'!W49</f>
        <v>0</v>
      </c>
      <c r="X49" s="46">
        <f>'44 22'!X49+'44 23'!X49+'44 24'!X49+'44 25'!X49+'44 26'!X49+'44 27'!X49+'44 28'!X49+'44 29'!X49</f>
        <v>0</v>
      </c>
      <c r="Y49" s="48">
        <f t="shared" si="19"/>
        <v>0</v>
      </c>
      <c r="Z49" s="190">
        <f t="shared" si="42"/>
        <v>0</v>
      </c>
      <c r="AA49" s="200">
        <f t="shared" si="43"/>
        <v>0</v>
      </c>
      <c r="AB49" s="61">
        <f t="shared" si="20"/>
        <v>0</v>
      </c>
      <c r="AC49" s="204">
        <f t="shared" si="44"/>
        <v>0</v>
      </c>
      <c r="AD49" s="133">
        <f t="shared" si="45"/>
        <v>0</v>
      </c>
      <c r="AE49" s="225">
        <f t="shared" si="21"/>
        <v>0</v>
      </c>
      <c r="AF49" s="293">
        <f>'44 22'!AF49+'44 23'!AF49+'44 24'!AF49+'44 25'!AF49+'44 26'!AF49+'44 27'!AF49+'44 28'!AF49+'44 29'!AF49</f>
        <v>0</v>
      </c>
      <c r="AG49" s="46">
        <f>'44 22'!AG49+'44 23'!AG49+'44 24'!AG49+'44 25'!AG49+'44 26'!AG49+'44 27'!AG49+'44 28'!AG49+'44 29'!AG49</f>
        <v>0</v>
      </c>
      <c r="AH49" s="50">
        <f t="shared" si="22"/>
        <v>0</v>
      </c>
      <c r="AI49" s="46">
        <f>'44 22'!AI49+'44 23'!AI49+'44 24'!AI49+'44 25'!AI49+'44 26'!AI49+'44 27'!AI49+'44 28'!AI49+'44 29'!AI49</f>
        <v>0</v>
      </c>
      <c r="AJ49" s="46">
        <f>'44 22'!AJ49+'44 23'!AJ49+'44 24'!AJ49+'44 25'!AJ49+'44 26'!AJ49+'44 27'!AJ49+'44 28'!AJ49+'44 29'!AJ49</f>
        <v>0</v>
      </c>
      <c r="AK49" s="50">
        <f t="shared" si="23"/>
        <v>0</v>
      </c>
      <c r="AL49" s="46">
        <f>'44 22'!AL49+'44 23'!AL49+'44 24'!AL49+'44 25'!AL49+'44 26'!AL49+'44 27'!AL49+'44 28'!AL49+'44 29'!AL49</f>
        <v>0</v>
      </c>
      <c r="AM49" s="46">
        <f>'44 22'!AM49+'44 23'!AM49+'44 24'!AM49+'44 25'!AM49+'44 26'!AM49+'44 27'!AM49+'44 28'!AM49+'44 29'!AM49</f>
        <v>0</v>
      </c>
      <c r="AN49" s="48">
        <f t="shared" si="24"/>
        <v>0</v>
      </c>
      <c r="AO49" s="190">
        <f t="shared" si="25"/>
        <v>0</v>
      </c>
      <c r="AP49" s="129">
        <f t="shared" si="26"/>
        <v>0</v>
      </c>
      <c r="AQ49" s="222">
        <f t="shared" si="27"/>
        <v>0</v>
      </c>
      <c r="AR49" s="293">
        <f>'44 22'!AR49+'44 23'!AR49+'44 24'!AR49+'44 25'!AR49+'44 26'!AR49+'44 27'!AR49+'44 28'!AR49+'44 29'!AR49</f>
        <v>0</v>
      </c>
      <c r="AS49" s="46">
        <f>'44 22'!AS49+'44 23'!AS49+'44 24'!AS49+'44 25'!AS49+'44 26'!AS49+'44 27'!AS49+'44 28'!AS49+'44 29'!AS49</f>
        <v>0</v>
      </c>
      <c r="AT49" s="47">
        <f t="shared" si="28"/>
        <v>0</v>
      </c>
      <c r="AU49" s="46">
        <f>'44 22'!AU49+'44 23'!AU49+'44 24'!AU49+'44 25'!AU49+'44 26'!AU49+'44 27'!AU49+'44 28'!AU49+'44 29'!AU49</f>
        <v>0</v>
      </c>
      <c r="AV49" s="46">
        <f>'44 22'!AV49+'44 23'!AV49+'44 24'!AV49+'44 25'!AV49+'44 26'!AV49+'44 27'!AV49+'44 28'!AV49+'44 29'!AV49</f>
        <v>0</v>
      </c>
      <c r="AW49" s="47">
        <f t="shared" si="29"/>
        <v>0</v>
      </c>
      <c r="AX49" s="46">
        <f>'44 22'!AX49+'44 23'!AX49+'44 24'!AX49+'44 25'!AX49+'44 26'!AX49+'44 27'!AX49+'44 28'!AX49+'44 29'!AX49</f>
        <v>0</v>
      </c>
      <c r="AY49" s="46">
        <f>'44 22'!AY49+'44 23'!AY49+'44 24'!AY49+'44 25'!AY49+'44 26'!AY49+'44 27'!AY49+'44 28'!AY49+'44 29'!AY49</f>
        <v>0</v>
      </c>
      <c r="AZ49" s="50">
        <f t="shared" si="30"/>
        <v>0</v>
      </c>
      <c r="BA49" s="190">
        <f t="shared" si="31"/>
        <v>0</v>
      </c>
      <c r="BB49" s="200">
        <f t="shared" si="32"/>
        <v>0</v>
      </c>
      <c r="BC49" s="222">
        <f t="shared" si="33"/>
        <v>0</v>
      </c>
      <c r="BD49" s="204">
        <f t="shared" si="34"/>
        <v>0</v>
      </c>
      <c r="BE49" s="217">
        <f t="shared" si="35"/>
        <v>0</v>
      </c>
      <c r="BF49" s="225">
        <f t="shared" si="36"/>
        <v>0</v>
      </c>
      <c r="BG49" s="204">
        <f t="shared" si="37"/>
        <v>0</v>
      </c>
      <c r="BH49" s="133">
        <f t="shared" si="38"/>
        <v>0</v>
      </c>
      <c r="BI49" s="225">
        <f t="shared" si="39"/>
        <v>0</v>
      </c>
      <c r="BJ49" s="290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'44 22'!E50+'44 23'!E50+'44 24'!E50+'44 25'!E50+'44 26'!E50+'44 27'!E50+'44 28'!E50+'44 29'!E50</f>
        <v>10834</v>
      </c>
      <c r="F50" s="46">
        <f>'44 22'!F50+'44 23'!F50+'44 24'!F50+'44 25'!F50+'44 26'!F50+'44 27'!F50+'44 28'!F50+'44 29'!F50</f>
        <v>10834</v>
      </c>
      <c r="G50" s="47">
        <f t="shared" ref="G50:G52" si="47">+E50-F50</f>
        <v>0</v>
      </c>
      <c r="H50" s="46">
        <f>'44 22'!H50+'44 23'!H50+'44 24'!H50+'44 25'!H50+'44 26'!H50+'44 27'!H50+'44 28'!H50+'44 29'!H50</f>
        <v>10834</v>
      </c>
      <c r="I50" s="46">
        <f>'44 22'!I50+'44 23'!I50+'44 24'!I50+'44 25'!I50+'44 26'!I50+'44 27'!I50+'44 28'!I50+'44 29'!I50</f>
        <v>10834</v>
      </c>
      <c r="J50" s="47">
        <f t="shared" si="14"/>
        <v>0</v>
      </c>
      <c r="K50" s="46">
        <f>'44 22'!K50+'44 23'!K50+'44 24'!K50+'44 25'!K50+'44 26'!K50+'44 27'!K50+'44 28'!K50+'44 29'!K50</f>
        <v>10832</v>
      </c>
      <c r="L50" s="46">
        <f>'44 22'!L50+'44 23'!L50+'44 24'!L50+'44 25'!L50+'44 26'!L50+'44 27'!L50+'44 28'!L50+'44 29'!L50</f>
        <v>10834</v>
      </c>
      <c r="M50" s="48">
        <f t="shared" si="15"/>
        <v>-2</v>
      </c>
      <c r="N50" s="190">
        <f t="shared" ref="N50:N52" si="48">+E50+H50+K50</f>
        <v>32500</v>
      </c>
      <c r="O50" s="129">
        <f t="shared" ref="O50:O52" si="49">+F50+I50+L50</f>
        <v>32502</v>
      </c>
      <c r="P50" s="61">
        <f t="shared" ref="P50:P52" si="50">+N50-O50</f>
        <v>-2</v>
      </c>
      <c r="Q50" s="297">
        <f>'44 22'!Q50+'44 23'!Q50+'44 24'!Q50+'44 25'!Q50+'44 26'!Q50+'44 27'!Q50+'44 28'!Q50+'44 29'!Q50</f>
        <v>10834</v>
      </c>
      <c r="R50" s="46">
        <f>'44 22'!R50+'44 23'!R50+'44 24'!R50+'44 25'!R50+'44 26'!R50+'44 27'!R50+'44 28'!R50+'44 29'!R50</f>
        <v>10834</v>
      </c>
      <c r="S50" s="47">
        <f t="shared" si="17"/>
        <v>0</v>
      </c>
      <c r="T50" s="46">
        <f>'44 22'!T50+'44 23'!T50+'44 24'!T50+'44 25'!T50+'44 26'!T50+'44 27'!T50+'44 28'!T50+'44 29'!T50</f>
        <v>10834</v>
      </c>
      <c r="U50" s="46">
        <f>'44 22'!U50+'44 23'!U50+'44 24'!U50+'44 25'!U50+'44 26'!U50+'44 27'!U50+'44 28'!U50+'44 29'!U50</f>
        <v>0</v>
      </c>
      <c r="V50" s="47">
        <f t="shared" si="18"/>
        <v>10834</v>
      </c>
      <c r="W50" s="46">
        <f>'44 22'!W50+'44 23'!W50+'44 24'!W50+'44 25'!W50+'44 26'!W50+'44 27'!W50+'44 28'!W50+'44 29'!W50</f>
        <v>10832</v>
      </c>
      <c r="X50" s="46">
        <f>'44 22'!X50+'44 23'!X50+'44 24'!X50+'44 25'!X50+'44 26'!X50+'44 27'!X50+'44 28'!X50+'44 29'!X50</f>
        <v>0</v>
      </c>
      <c r="Y50" s="48">
        <f t="shared" si="19"/>
        <v>10832</v>
      </c>
      <c r="Z50" s="190">
        <f t="shared" ref="Z50:Z52" si="51">+Q50+T50+W50</f>
        <v>32500</v>
      </c>
      <c r="AA50" s="200">
        <f t="shared" ref="AA50:AA52" si="52">+R50+U50+X50</f>
        <v>10834</v>
      </c>
      <c r="AB50" s="61">
        <f t="shared" ref="AB50:AB52" si="53">+Z50-AA50</f>
        <v>21666</v>
      </c>
      <c r="AC50" s="204">
        <f t="shared" ref="AC50:AC52" si="54">+E50+H50+K50+Q50+T50+W50</f>
        <v>65000</v>
      </c>
      <c r="AD50" s="133">
        <f t="shared" ref="AD50:AD52" si="55">+F50+I50+L50+R50+U50+X50</f>
        <v>43336</v>
      </c>
      <c r="AE50" s="225">
        <f t="shared" ref="AE50:AE52" si="56">+AC50-AD50</f>
        <v>21664</v>
      </c>
      <c r="AF50" s="293">
        <f>'44 22'!AF50+'44 23'!AF50+'44 24'!AF50+'44 25'!AF50+'44 26'!AF50+'44 27'!AF50+'44 28'!AF50+'44 29'!AF50</f>
        <v>10834</v>
      </c>
      <c r="AG50" s="46">
        <f>'44 22'!AG50+'44 23'!AG50+'44 24'!AG50+'44 25'!AG50+'44 26'!AG50+'44 27'!AG50+'44 28'!AG50+'44 29'!AG50</f>
        <v>0</v>
      </c>
      <c r="AH50" s="50">
        <f t="shared" si="22"/>
        <v>10834</v>
      </c>
      <c r="AI50" s="46">
        <f>'44 22'!AI50+'44 23'!AI50+'44 24'!AI50+'44 25'!AI50+'44 26'!AI50+'44 27'!AI50+'44 28'!AI50+'44 29'!AI50</f>
        <v>10834</v>
      </c>
      <c r="AJ50" s="46">
        <f>'44 22'!AJ50+'44 23'!AJ50+'44 24'!AJ50+'44 25'!AJ50+'44 26'!AJ50+'44 27'!AJ50+'44 28'!AJ50+'44 29'!AJ50</f>
        <v>0</v>
      </c>
      <c r="AK50" s="50">
        <f t="shared" si="23"/>
        <v>10834</v>
      </c>
      <c r="AL50" s="46">
        <f>'44 22'!AL50+'44 23'!AL50+'44 24'!AL50+'44 25'!AL50+'44 26'!AL50+'44 27'!AL50+'44 28'!AL50+'44 29'!AL50</f>
        <v>10832</v>
      </c>
      <c r="AM50" s="46">
        <f>'44 22'!AM50+'44 23'!AM50+'44 24'!AM50+'44 25'!AM50+'44 26'!AM50+'44 27'!AM50+'44 28'!AM50+'44 29'!AM50</f>
        <v>0</v>
      </c>
      <c r="AN50" s="48">
        <f t="shared" si="24"/>
        <v>10832</v>
      </c>
      <c r="AO50" s="190">
        <f t="shared" ref="AO50:AO52" si="57">+AF50+AI50+AL50</f>
        <v>32500</v>
      </c>
      <c r="AP50" s="129">
        <f t="shared" ref="AP50:AP52" si="58">+AG50+AJ50+AM50</f>
        <v>0</v>
      </c>
      <c r="AQ50" s="222">
        <f t="shared" ref="AQ50:AQ52" si="59">AO50-AP50</f>
        <v>32500</v>
      </c>
      <c r="AR50" s="293">
        <f>'44 22'!AR50+'44 23'!AR50+'44 24'!AR50+'44 25'!AR50+'44 26'!AR50+'44 27'!AR50+'44 28'!AR50+'44 29'!AR50</f>
        <v>10834</v>
      </c>
      <c r="AS50" s="46">
        <f>'44 22'!AS50+'44 23'!AS50+'44 24'!AS50+'44 25'!AS50+'44 26'!AS50+'44 27'!AS50+'44 28'!AS50+'44 29'!AS50</f>
        <v>0</v>
      </c>
      <c r="AT50" s="47">
        <f t="shared" si="28"/>
        <v>10834</v>
      </c>
      <c r="AU50" s="46">
        <f>'44 22'!AU50+'44 23'!AU50+'44 24'!AU50+'44 25'!AU50+'44 26'!AU50+'44 27'!AU50+'44 28'!AU50+'44 29'!AU50</f>
        <v>10834</v>
      </c>
      <c r="AV50" s="46">
        <f>'44 22'!AV50+'44 23'!AV50+'44 24'!AV50+'44 25'!AV50+'44 26'!AV50+'44 27'!AV50+'44 28'!AV50+'44 29'!AV50</f>
        <v>0</v>
      </c>
      <c r="AW50" s="47">
        <f t="shared" si="29"/>
        <v>10834</v>
      </c>
      <c r="AX50" s="46">
        <f>'44 22'!AX50+'44 23'!AX50+'44 24'!AX50+'44 25'!AX50+'44 26'!AX50+'44 27'!AX50+'44 28'!AX50+'44 29'!AX50</f>
        <v>10832</v>
      </c>
      <c r="AY50" s="46">
        <f>'44 22'!AY50+'44 23'!AY50+'44 24'!AY50+'44 25'!AY50+'44 26'!AY50+'44 27'!AY50+'44 28'!AY50+'44 29'!AY50</f>
        <v>0</v>
      </c>
      <c r="AZ50" s="50">
        <f t="shared" si="30"/>
        <v>10832</v>
      </c>
      <c r="BA50" s="190">
        <f t="shared" ref="BA50:BA52" si="60">+AR50+AU50+AX50</f>
        <v>32500</v>
      </c>
      <c r="BB50" s="200">
        <f t="shared" ref="BB50:BB52" si="61">+AS50+AV50+AY50</f>
        <v>0</v>
      </c>
      <c r="BC50" s="222">
        <f t="shared" ref="BC50:BC52" si="62">BA50-BB50</f>
        <v>32500</v>
      </c>
      <c r="BD50" s="204">
        <f t="shared" ref="BD50:BD52" si="63">AF50+AI50+AL50+AR50+AU50+AX50</f>
        <v>65000</v>
      </c>
      <c r="BE50" s="217">
        <f t="shared" ref="BE50:BE52" si="64">+AG50+AJ50+AM50+AS50+AV50+AY50</f>
        <v>0</v>
      </c>
      <c r="BF50" s="225">
        <f t="shared" ref="BF50:BF52" si="65">BD50-BE50</f>
        <v>65000</v>
      </c>
      <c r="BG50" s="204">
        <f t="shared" ref="BG50:BG52" si="66">+AC50+BD50</f>
        <v>130000</v>
      </c>
      <c r="BH50" s="133">
        <f t="shared" ref="BH50:BH52" si="67">+AD50+BE50</f>
        <v>43336</v>
      </c>
      <c r="BI50" s="311">
        <f t="shared" ref="BI50:BI52" si="68">BG50-BH50</f>
        <v>86664</v>
      </c>
      <c r="BJ50" s="290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'44 22'!E51+'44 23'!E51+'44 24'!E51+'44 25'!E51+'44 26'!E51+'44 27'!E51+'44 28'!E51+'44 29'!E51</f>
        <v>0</v>
      </c>
      <c r="F51" s="46">
        <f>'44 22'!F51+'44 23'!F51+'44 24'!F51+'44 25'!F51+'44 26'!F51+'44 27'!F51+'44 28'!F51+'44 29'!F51</f>
        <v>0</v>
      </c>
      <c r="G51" s="47">
        <f t="shared" ref="G51" si="69">+E51-F51</f>
        <v>0</v>
      </c>
      <c r="H51" s="46">
        <f>'44 22'!H51+'44 23'!H51+'44 24'!H51+'44 25'!H51+'44 26'!H51+'44 27'!H51+'44 28'!H51+'44 29'!H51</f>
        <v>0</v>
      </c>
      <c r="I51" s="46">
        <f>'44 22'!I51+'44 23'!I51+'44 24'!I51+'44 25'!I51+'44 26'!I51+'44 27'!I51+'44 28'!I51+'44 29'!I51</f>
        <v>0</v>
      </c>
      <c r="J51" s="47">
        <f t="shared" ref="J51" si="70">+H51-I51</f>
        <v>0</v>
      </c>
      <c r="K51" s="46">
        <f>'44 22'!K51+'44 23'!K51+'44 24'!K51+'44 25'!K51+'44 26'!K51+'44 27'!K51+'44 28'!K51+'44 29'!K51</f>
        <v>0</v>
      </c>
      <c r="L51" s="46">
        <f>'44 22'!L51+'44 23'!L51+'44 24'!L51+'44 25'!L51+'44 26'!L51+'44 27'!L51+'44 28'!L51+'44 29'!L51</f>
        <v>0</v>
      </c>
      <c r="M51" s="48">
        <f t="shared" ref="M51" si="71">+K51-L51</f>
        <v>0</v>
      </c>
      <c r="N51" s="190">
        <f t="shared" ref="N51" si="72">+E51+H51+K51</f>
        <v>0</v>
      </c>
      <c r="O51" s="129">
        <f t="shared" ref="O51" si="73">+F51+I51+L51</f>
        <v>0</v>
      </c>
      <c r="P51" s="61">
        <f t="shared" ref="P51" si="74">+N51-O51</f>
        <v>0</v>
      </c>
      <c r="Q51" s="297">
        <f>'44 22'!Q51+'44 23'!Q51+'44 24'!Q51+'44 25'!Q51+'44 26'!Q51+'44 27'!Q51+'44 28'!Q51+'44 29'!Q51</f>
        <v>0</v>
      </c>
      <c r="R51" s="46">
        <f>'44 22'!R51+'44 23'!R51+'44 24'!R51+'44 25'!R51+'44 26'!R51+'44 27'!R51+'44 28'!R51+'44 29'!R51</f>
        <v>0</v>
      </c>
      <c r="S51" s="47">
        <f t="shared" ref="S51" si="75">+Q51-R51</f>
        <v>0</v>
      </c>
      <c r="T51" s="46">
        <f>'44 22'!T51+'44 23'!T51+'44 24'!T51+'44 25'!T51+'44 26'!T51+'44 27'!T51+'44 28'!T51+'44 29'!T51</f>
        <v>0</v>
      </c>
      <c r="U51" s="46">
        <f>'44 22'!U51+'44 23'!U51+'44 24'!U51+'44 25'!U51+'44 26'!U51+'44 27'!U51+'44 28'!U51+'44 29'!U51</f>
        <v>0</v>
      </c>
      <c r="V51" s="47">
        <f t="shared" ref="V51" si="76">+T51-U51</f>
        <v>0</v>
      </c>
      <c r="W51" s="46">
        <f>'44 22'!W51+'44 23'!W51+'44 24'!W51+'44 25'!W51+'44 26'!W51+'44 27'!W51+'44 28'!W51+'44 29'!W51</f>
        <v>0</v>
      </c>
      <c r="X51" s="46">
        <f>'44 22'!X51+'44 23'!X51+'44 24'!X51+'44 25'!X51+'44 26'!X51+'44 27'!X51+'44 28'!X51+'44 29'!X51</f>
        <v>0</v>
      </c>
      <c r="Y51" s="48">
        <f t="shared" ref="Y51" si="77">+W51-X51</f>
        <v>0</v>
      </c>
      <c r="Z51" s="190">
        <f t="shared" ref="Z51" si="78">+Q51+T51+W51</f>
        <v>0</v>
      </c>
      <c r="AA51" s="200">
        <f t="shared" ref="AA51" si="79">+R51+U51+X51</f>
        <v>0</v>
      </c>
      <c r="AB51" s="61">
        <f t="shared" ref="AB51" si="80">+Z51-AA51</f>
        <v>0</v>
      </c>
      <c r="AC51" s="204">
        <f t="shared" ref="AC51" si="81">+E51+H51+K51+Q51+T51+W51</f>
        <v>0</v>
      </c>
      <c r="AD51" s="133">
        <f t="shared" ref="AD51" si="82">+F51+I51+L51+R51+U51+X51</f>
        <v>0</v>
      </c>
      <c r="AE51" s="225">
        <f t="shared" ref="AE51" si="83">+AC51-AD51</f>
        <v>0</v>
      </c>
      <c r="AF51" s="293">
        <f>'44 22'!AF51+'44 23'!AF51+'44 24'!AF51+'44 25'!AF51+'44 26'!AF51+'44 27'!AF51+'44 28'!AF51+'44 29'!AF51</f>
        <v>0</v>
      </c>
      <c r="AG51" s="46">
        <f>'44 22'!AG51+'44 23'!AG51+'44 24'!AG51+'44 25'!AG51+'44 26'!AG51+'44 27'!AG51+'44 28'!AG51+'44 29'!AG51</f>
        <v>0</v>
      </c>
      <c r="AH51" s="50">
        <f t="shared" ref="AH51" si="84">+AF51-AG51</f>
        <v>0</v>
      </c>
      <c r="AI51" s="46">
        <f>'44 22'!AI51+'44 23'!AI51+'44 24'!AI51+'44 25'!AI51+'44 26'!AI51+'44 27'!AI51+'44 28'!AI51+'44 29'!AI51</f>
        <v>0</v>
      </c>
      <c r="AJ51" s="46">
        <f>'44 22'!AJ51+'44 23'!AJ51+'44 24'!AJ51+'44 25'!AJ51+'44 26'!AJ51+'44 27'!AJ51+'44 28'!AJ51+'44 29'!AJ51</f>
        <v>0</v>
      </c>
      <c r="AK51" s="50">
        <f t="shared" ref="AK51" si="85">+AI51-AJ51</f>
        <v>0</v>
      </c>
      <c r="AL51" s="46">
        <f>'44 22'!AL51+'44 23'!AL51+'44 24'!AL51+'44 25'!AL51+'44 26'!AL51+'44 27'!AL51+'44 28'!AL51+'44 29'!AL51</f>
        <v>0</v>
      </c>
      <c r="AM51" s="46">
        <f>'44 22'!AM51+'44 23'!AM51+'44 24'!AM51+'44 25'!AM51+'44 26'!AM51+'44 27'!AM51+'44 28'!AM51+'44 29'!AM51</f>
        <v>0</v>
      </c>
      <c r="AN51" s="48">
        <f t="shared" ref="AN51" si="86">+AL51-AM51</f>
        <v>0</v>
      </c>
      <c r="AO51" s="190">
        <f t="shared" ref="AO51" si="87">+AF51+AI51+AL51</f>
        <v>0</v>
      </c>
      <c r="AP51" s="129">
        <f t="shared" ref="AP51" si="88">+AG51+AJ51+AM51</f>
        <v>0</v>
      </c>
      <c r="AQ51" s="222">
        <f t="shared" ref="AQ51" si="89">AO51-AP51</f>
        <v>0</v>
      </c>
      <c r="AR51" s="293">
        <f>'44 22'!AR51+'44 23'!AR51+'44 24'!AR51+'44 25'!AR51+'44 26'!AR51+'44 27'!AR51+'44 28'!AR51+'44 29'!AR51</f>
        <v>0</v>
      </c>
      <c r="AS51" s="46">
        <f>'44 22'!AS51+'44 23'!AS51+'44 24'!AS51+'44 25'!AS51+'44 26'!AS51+'44 27'!AS51+'44 28'!AS51+'44 29'!AS51</f>
        <v>0</v>
      </c>
      <c r="AT51" s="47">
        <f t="shared" ref="AT51" si="90">+AR51-AS51</f>
        <v>0</v>
      </c>
      <c r="AU51" s="46">
        <f>'44 22'!AU51+'44 23'!AU51+'44 24'!AU51+'44 25'!AU51+'44 26'!AU51+'44 27'!AU51+'44 28'!AU51+'44 29'!AU51</f>
        <v>0</v>
      </c>
      <c r="AV51" s="46">
        <f>'44 22'!AV51+'44 23'!AV51+'44 24'!AV51+'44 25'!AV51+'44 26'!AV51+'44 27'!AV51+'44 28'!AV51+'44 29'!AV51</f>
        <v>0</v>
      </c>
      <c r="AW51" s="47">
        <f t="shared" ref="AW51" si="91">+AU51-AV51</f>
        <v>0</v>
      </c>
      <c r="AX51" s="46">
        <f>'44 22'!AX51+'44 23'!AX51+'44 24'!AX51+'44 25'!AX51+'44 26'!AX51+'44 27'!AX51+'44 28'!AX51+'44 29'!AX51</f>
        <v>0</v>
      </c>
      <c r="AY51" s="46">
        <f>'44 22'!AY51+'44 23'!AY51+'44 24'!AY51+'44 25'!AY51+'44 26'!AY51+'44 27'!AY51+'44 28'!AY51+'44 29'!AY51</f>
        <v>0</v>
      </c>
      <c r="AZ51" s="50">
        <f t="shared" ref="AZ51" si="92">+AX51-AY51</f>
        <v>0</v>
      </c>
      <c r="BA51" s="190">
        <f t="shared" ref="BA51" si="93">+AR51+AU51+AX51</f>
        <v>0</v>
      </c>
      <c r="BB51" s="200">
        <f t="shared" ref="BB51" si="94">+AS51+AV51+AY51</f>
        <v>0</v>
      </c>
      <c r="BC51" s="222">
        <f t="shared" ref="BC51" si="95">BA51-BB51</f>
        <v>0</v>
      </c>
      <c r="BD51" s="204">
        <f t="shared" ref="BD51" si="96">AF51+AI51+AL51+AR51+AU51+AX51</f>
        <v>0</v>
      </c>
      <c r="BE51" s="217">
        <f t="shared" ref="BE51" si="97">+AG51+AJ51+AM51+AS51+AV51+AY51</f>
        <v>0</v>
      </c>
      <c r="BF51" s="225">
        <f t="shared" ref="BF51" si="98">BD51-BE51</f>
        <v>0</v>
      </c>
      <c r="BG51" s="204">
        <f t="shared" ref="BG51" si="99">+AC51+BD51</f>
        <v>0</v>
      </c>
      <c r="BH51" s="133">
        <f t="shared" ref="BH51" si="100">+AD51+BE51</f>
        <v>0</v>
      </c>
      <c r="BI51" s="311">
        <f t="shared" ref="BI51" si="101">BG51-BH51</f>
        <v>0</v>
      </c>
      <c r="BJ51" s="290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'44 22'!E51+'44 23'!E52+'44 24'!E52+'44 25'!E52+'44 26'!E52+'44 27'!E52+'44 28'!E52+'44 29'!E52</f>
        <v>0</v>
      </c>
      <c r="F52" s="51">
        <f>'44 22'!F51+'44 23'!F52+'44 24'!F52+'44 25'!F52+'44 26'!F52+'44 27'!F52+'44 28'!F52+'44 29'!F52</f>
        <v>0</v>
      </c>
      <c r="G52" s="52">
        <f t="shared" si="47"/>
        <v>0</v>
      </c>
      <c r="H52" s="51">
        <f>'44 22'!H51+'44 23'!H52+'44 24'!H52+'44 25'!H52+'44 26'!H52+'44 27'!H52+'44 28'!H52+'44 29'!H52</f>
        <v>0</v>
      </c>
      <c r="I52" s="51">
        <f>'44 22'!I51+'44 23'!I52+'44 24'!I52+'44 25'!I52+'44 26'!I52+'44 27'!I52+'44 28'!I52+'44 29'!I52</f>
        <v>0</v>
      </c>
      <c r="J52" s="52">
        <f t="shared" si="14"/>
        <v>0</v>
      </c>
      <c r="K52" s="51">
        <f>'44 22'!K51+'44 23'!K52+'44 24'!K52+'44 25'!K52+'44 26'!K52+'44 27'!K52+'44 28'!K52+'44 29'!K52</f>
        <v>0</v>
      </c>
      <c r="L52" s="51">
        <f>'44 22'!L51+'44 23'!L52+'44 24'!L52+'44 25'!L52+'44 26'!L52+'44 27'!L52+'44 28'!L52+'44 29'!L52</f>
        <v>0</v>
      </c>
      <c r="M52" s="53">
        <f t="shared" si="15"/>
        <v>0</v>
      </c>
      <c r="N52" s="191">
        <f t="shared" si="48"/>
        <v>0</v>
      </c>
      <c r="O52" s="130">
        <f t="shared" si="49"/>
        <v>0</v>
      </c>
      <c r="P52" s="62">
        <f t="shared" si="50"/>
        <v>0</v>
      </c>
      <c r="Q52" s="298">
        <f>'44 22'!Q51+'44 23'!Q52+'44 24'!Q52+'44 25'!Q52+'44 26'!Q52+'44 27'!Q52+'44 28'!Q52+'44 29'!Q52</f>
        <v>0</v>
      </c>
      <c r="R52" s="51">
        <f>'44 22'!R51+'44 23'!R52+'44 24'!R52+'44 25'!R52+'44 26'!R52+'44 27'!R52+'44 28'!R52+'44 29'!R52</f>
        <v>0</v>
      </c>
      <c r="S52" s="52">
        <f t="shared" si="17"/>
        <v>0</v>
      </c>
      <c r="T52" s="51">
        <f>'44 22'!T51+'44 23'!T52+'44 24'!T52+'44 25'!T52+'44 26'!T52+'44 27'!T52+'44 28'!T52+'44 29'!T52</f>
        <v>0</v>
      </c>
      <c r="U52" s="51">
        <f>'44 22'!U51+'44 23'!U52+'44 24'!U52+'44 25'!U52+'44 26'!U52+'44 27'!U52+'44 28'!U52+'44 29'!U52</f>
        <v>0</v>
      </c>
      <c r="V52" s="52">
        <f t="shared" si="18"/>
        <v>0</v>
      </c>
      <c r="W52" s="51">
        <f>'44 22'!W51+'44 23'!W52+'44 24'!W52+'44 25'!W52+'44 26'!W52+'44 27'!W52+'44 28'!W52+'44 29'!W52</f>
        <v>0</v>
      </c>
      <c r="X52" s="51">
        <f>'44 22'!X51+'44 23'!X52+'44 24'!X52+'44 25'!X52+'44 26'!X52+'44 27'!X52+'44 28'!X52+'44 29'!X52</f>
        <v>0</v>
      </c>
      <c r="Y52" s="53">
        <f t="shared" si="19"/>
        <v>0</v>
      </c>
      <c r="Z52" s="191">
        <f t="shared" si="51"/>
        <v>0</v>
      </c>
      <c r="AA52" s="201">
        <f t="shared" si="52"/>
        <v>0</v>
      </c>
      <c r="AB52" s="62">
        <f t="shared" si="53"/>
        <v>0</v>
      </c>
      <c r="AC52" s="315">
        <f t="shared" si="54"/>
        <v>0</v>
      </c>
      <c r="AD52" s="228">
        <f t="shared" si="55"/>
        <v>0</v>
      </c>
      <c r="AE52" s="227">
        <f t="shared" si="56"/>
        <v>0</v>
      </c>
      <c r="AF52" s="294">
        <f>'44 22'!AF51+'44 23'!AF52+'44 24'!AF52+'44 25'!AF52+'44 26'!AF52+'44 27'!AF52+'44 28'!AF52+'44 29'!AF52</f>
        <v>0</v>
      </c>
      <c r="AG52" s="51">
        <f>'44 22'!AG51+'44 23'!AG52+'44 24'!AG52+'44 25'!AG52+'44 26'!AG52+'44 27'!AG52+'44 28'!AG52+'44 29'!AG52</f>
        <v>0</v>
      </c>
      <c r="AH52" s="54">
        <f t="shared" si="22"/>
        <v>0</v>
      </c>
      <c r="AI52" s="51">
        <f>'44 22'!AI51+'44 23'!AI52+'44 24'!AI52+'44 25'!AI52+'44 26'!AI52+'44 27'!AI52+'44 28'!AI52+'44 29'!AI52</f>
        <v>0</v>
      </c>
      <c r="AJ52" s="51">
        <f>'44 22'!AJ51+'44 23'!AJ52+'44 24'!AJ52+'44 25'!AJ52+'44 26'!AJ52+'44 27'!AJ52+'44 28'!AJ52+'44 29'!AJ52</f>
        <v>0</v>
      </c>
      <c r="AK52" s="54">
        <f t="shared" si="23"/>
        <v>0</v>
      </c>
      <c r="AL52" s="51">
        <f>'44 22'!AL51+'44 23'!AL52+'44 24'!AL52+'44 25'!AL52+'44 26'!AL52+'44 27'!AL52+'44 28'!AL52+'44 29'!AL52</f>
        <v>0</v>
      </c>
      <c r="AM52" s="51">
        <f>'44 22'!AM51+'44 23'!AM52+'44 24'!AM52+'44 25'!AM52+'44 26'!AM52+'44 27'!AM52+'44 28'!AM52+'44 29'!AM52</f>
        <v>0</v>
      </c>
      <c r="AN52" s="53">
        <f t="shared" si="24"/>
        <v>0</v>
      </c>
      <c r="AO52" s="191">
        <f t="shared" si="57"/>
        <v>0</v>
      </c>
      <c r="AP52" s="130">
        <f t="shared" si="58"/>
        <v>0</v>
      </c>
      <c r="AQ52" s="223">
        <f t="shared" si="59"/>
        <v>0</v>
      </c>
      <c r="AR52" s="294">
        <f>'44 22'!AR51+'44 23'!AR52+'44 24'!AR52+'44 25'!AR52+'44 26'!AR52+'44 27'!AR52+'44 28'!AR52+'44 29'!AR52</f>
        <v>0</v>
      </c>
      <c r="AS52" s="51">
        <f>'44 22'!AS51+'44 23'!AS52+'44 24'!AS52+'44 25'!AS52+'44 26'!AS52+'44 27'!AS52+'44 28'!AS52+'44 29'!AS52</f>
        <v>0</v>
      </c>
      <c r="AT52" s="52">
        <f t="shared" si="28"/>
        <v>0</v>
      </c>
      <c r="AU52" s="51">
        <f>'44 22'!AU51+'44 23'!AU52+'44 24'!AU52+'44 25'!AU52+'44 26'!AU52+'44 27'!AU52+'44 28'!AU52+'44 29'!AU52</f>
        <v>0</v>
      </c>
      <c r="AV52" s="51">
        <f>'44 22'!AV51+'44 23'!AV52+'44 24'!AV52+'44 25'!AV52+'44 26'!AV52+'44 27'!AV52+'44 28'!AV52+'44 29'!AV52</f>
        <v>0</v>
      </c>
      <c r="AW52" s="52">
        <f t="shared" si="29"/>
        <v>0</v>
      </c>
      <c r="AX52" s="51">
        <f>'44 22'!AX51+'44 23'!AX52+'44 24'!AX52+'44 25'!AX52+'44 26'!AX52+'44 27'!AX52+'44 28'!AX52+'44 29'!AX52</f>
        <v>0</v>
      </c>
      <c r="AY52" s="51">
        <f>'44 22'!AY51+'44 23'!AY52+'44 24'!AY52+'44 25'!AY52+'44 26'!AY52+'44 27'!AY52+'44 28'!AY52+'44 29'!AY52</f>
        <v>0</v>
      </c>
      <c r="AZ52" s="54">
        <f t="shared" si="30"/>
        <v>0</v>
      </c>
      <c r="BA52" s="191">
        <f t="shared" si="60"/>
        <v>0</v>
      </c>
      <c r="BB52" s="201">
        <f t="shared" si="61"/>
        <v>0</v>
      </c>
      <c r="BC52" s="223">
        <f t="shared" si="62"/>
        <v>0</v>
      </c>
      <c r="BD52" s="315">
        <f t="shared" si="63"/>
        <v>0</v>
      </c>
      <c r="BE52" s="316">
        <f t="shared" si="64"/>
        <v>0</v>
      </c>
      <c r="BF52" s="227">
        <f t="shared" si="65"/>
        <v>0</v>
      </c>
      <c r="BG52" s="315">
        <f t="shared" si="66"/>
        <v>0</v>
      </c>
      <c r="BH52" s="228">
        <f t="shared" si="67"/>
        <v>0</v>
      </c>
      <c r="BI52" s="317">
        <f t="shared" si="68"/>
        <v>0</v>
      </c>
      <c r="BJ52" s="290"/>
    </row>
    <row r="53" spans="1:62" s="44" customFormat="1" ht="35.1" customHeight="1" thickBot="1">
      <c r="A53" s="389" t="s">
        <v>97</v>
      </c>
      <c r="B53" s="390"/>
      <c r="C53" s="391"/>
      <c r="D53" s="39"/>
      <c r="E53" s="40">
        <f t="shared" ref="E53:AJ53" si="102">SUM(E7:E52)</f>
        <v>13047524.824859509</v>
      </c>
      <c r="F53" s="40">
        <f t="shared" si="102"/>
        <v>13208851.099999998</v>
      </c>
      <c r="G53" s="41">
        <f t="shared" si="102"/>
        <v>-161326.27514049219</v>
      </c>
      <c r="H53" s="40">
        <f t="shared" si="102"/>
        <v>17211343.61720442</v>
      </c>
      <c r="I53" s="40">
        <f t="shared" si="102"/>
        <v>16025902.040000001</v>
      </c>
      <c r="J53" s="42">
        <f t="shared" si="102"/>
        <v>1185441.5772044226</v>
      </c>
      <c r="K53" s="40">
        <f t="shared" si="102"/>
        <v>15624025.349826911</v>
      </c>
      <c r="L53" s="40">
        <f t="shared" si="102"/>
        <v>14706594.290000001</v>
      </c>
      <c r="M53" s="43">
        <f t="shared" si="102"/>
        <v>917431.05982691294</v>
      </c>
      <c r="N53" s="192">
        <f t="shared" si="102"/>
        <v>45882893.791890845</v>
      </c>
      <c r="O53" s="131">
        <f t="shared" si="102"/>
        <v>43941347.43</v>
      </c>
      <c r="P53" s="64">
        <f t="shared" si="102"/>
        <v>1941546.3618908422</v>
      </c>
      <c r="Q53" s="299">
        <f t="shared" si="102"/>
        <v>16808824.475228932</v>
      </c>
      <c r="R53" s="40">
        <f t="shared" si="102"/>
        <v>15300860.660000002</v>
      </c>
      <c r="S53" s="41">
        <f t="shared" si="102"/>
        <v>1507963.8152289307</v>
      </c>
      <c r="T53" s="40">
        <f t="shared" si="102"/>
        <v>16183214.749286378</v>
      </c>
      <c r="U53" s="40">
        <f t="shared" si="102"/>
        <v>0</v>
      </c>
      <c r="V53" s="42">
        <f t="shared" si="102"/>
        <v>16183214.749286378</v>
      </c>
      <c r="W53" s="40">
        <f t="shared" si="102"/>
        <v>12986660.008568823</v>
      </c>
      <c r="X53" s="40">
        <f t="shared" si="102"/>
        <v>0</v>
      </c>
      <c r="Y53" s="43">
        <f t="shared" si="102"/>
        <v>12986660.008568823</v>
      </c>
      <c r="Z53" s="192">
        <f t="shared" si="102"/>
        <v>45978699.233084135</v>
      </c>
      <c r="AA53" s="202">
        <f t="shared" si="102"/>
        <v>15300860.660000002</v>
      </c>
      <c r="AB53" s="64">
        <f t="shared" si="102"/>
        <v>30677838.573084135</v>
      </c>
      <c r="AC53" s="205">
        <f t="shared" si="102"/>
        <v>91861593.024974972</v>
      </c>
      <c r="AD53" s="134">
        <f t="shared" si="102"/>
        <v>59242208.089999996</v>
      </c>
      <c r="AE53" s="226">
        <f t="shared" si="102"/>
        <v>32619384.93497498</v>
      </c>
      <c r="AF53" s="270">
        <f t="shared" si="102"/>
        <v>16361443.940003123</v>
      </c>
      <c r="AG53" s="40">
        <f t="shared" si="102"/>
        <v>0</v>
      </c>
      <c r="AH53" s="215">
        <f t="shared" si="102"/>
        <v>16361443.940003123</v>
      </c>
      <c r="AI53" s="40">
        <f t="shared" si="102"/>
        <v>14253187.207879674</v>
      </c>
      <c r="AJ53" s="40">
        <f t="shared" si="102"/>
        <v>0</v>
      </c>
      <c r="AK53" s="215">
        <f t="shared" ref="AK53:BI53" si="103">SUM(AK7:AK52)</f>
        <v>14253187.207879674</v>
      </c>
      <c r="AL53" s="40">
        <f t="shared" si="103"/>
        <v>13476822.275873618</v>
      </c>
      <c r="AM53" s="40">
        <f t="shared" si="103"/>
        <v>0</v>
      </c>
      <c r="AN53" s="43">
        <f t="shared" si="103"/>
        <v>13476822.275873618</v>
      </c>
      <c r="AO53" s="192">
        <f t="shared" si="103"/>
        <v>44091453.423756428</v>
      </c>
      <c r="AP53" s="131">
        <f t="shared" si="103"/>
        <v>0</v>
      </c>
      <c r="AQ53" s="224">
        <f t="shared" si="103"/>
        <v>44091453.423756428</v>
      </c>
      <c r="AR53" s="270">
        <f t="shared" si="103"/>
        <v>15227236.207272287</v>
      </c>
      <c r="AS53" s="215">
        <f t="shared" si="103"/>
        <v>0</v>
      </c>
      <c r="AT53" s="42">
        <f t="shared" si="103"/>
        <v>15227236.207272287</v>
      </c>
      <c r="AU53" s="40">
        <f t="shared" si="103"/>
        <v>14329237.019392489</v>
      </c>
      <c r="AV53" s="215">
        <f t="shared" si="103"/>
        <v>0</v>
      </c>
      <c r="AW53" s="42">
        <f t="shared" si="103"/>
        <v>14329237.019392489</v>
      </c>
      <c r="AX53" s="40">
        <f t="shared" si="103"/>
        <v>14559735.855123179</v>
      </c>
      <c r="AY53" s="215">
        <f t="shared" si="103"/>
        <v>0</v>
      </c>
      <c r="AZ53" s="41">
        <f t="shared" si="103"/>
        <v>14559735.855123179</v>
      </c>
      <c r="BA53" s="192">
        <f t="shared" si="103"/>
        <v>44116209.081787951</v>
      </c>
      <c r="BB53" s="202">
        <f t="shared" si="103"/>
        <v>0</v>
      </c>
      <c r="BC53" s="224">
        <f t="shared" si="103"/>
        <v>44116209.081787951</v>
      </c>
      <c r="BD53" s="205">
        <f t="shared" si="103"/>
        <v>88207662.505544364</v>
      </c>
      <c r="BE53" s="218">
        <f t="shared" si="103"/>
        <v>0</v>
      </c>
      <c r="BF53" s="226">
        <f t="shared" si="103"/>
        <v>88207662.505544364</v>
      </c>
      <c r="BG53" s="205">
        <f t="shared" si="103"/>
        <v>180069255.53051934</v>
      </c>
      <c r="BH53" s="134">
        <f t="shared" si="103"/>
        <v>59242208.089999996</v>
      </c>
      <c r="BI53" s="226">
        <f t="shared" si="103"/>
        <v>120827047.44051936</v>
      </c>
      <c r="BJ53" s="288"/>
    </row>
    <row r="54" spans="1:62" ht="33" customHeight="1"/>
    <row r="55" spans="1:62" ht="33" customHeight="1"/>
    <row r="56" spans="1:62" ht="33" customHeight="1"/>
    <row r="57" spans="1:62" ht="33" customHeight="1"/>
  </sheetData>
  <protectedRanges>
    <protectedRange sqref="BJ1:BT65537" name="ช่วง1"/>
  </protectedRanges>
  <mergeCells count="22">
    <mergeCell ref="AU5:AW5"/>
    <mergeCell ref="AC5:AE5"/>
    <mergeCell ref="Z4:AB4"/>
    <mergeCell ref="AR4:AZ4"/>
    <mergeCell ref="AR5:AT5"/>
    <mergeCell ref="AX5:AZ5"/>
    <mergeCell ref="A53:C53"/>
    <mergeCell ref="AF5:AH5"/>
    <mergeCell ref="AI5:AK5"/>
    <mergeCell ref="AL5:AN5"/>
    <mergeCell ref="E5:G5"/>
    <mergeCell ref="H5:J5"/>
    <mergeCell ref="N5:P5"/>
    <mergeCell ref="K5:M5"/>
    <mergeCell ref="E4:M4"/>
    <mergeCell ref="AC4:AE4"/>
    <mergeCell ref="AO5:AQ5"/>
    <mergeCell ref="AO4:AQ4"/>
    <mergeCell ref="Q4:Y4"/>
    <mergeCell ref="AF4:AN4"/>
    <mergeCell ref="N4:P4"/>
    <mergeCell ref="Z5:AB5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6"/>
  <sheetViews>
    <sheetView showGridLines="0" zoomScale="70" zoomScaleNormal="70" workbookViewId="0">
      <pane xSplit="4" ySplit="6" topLeftCell="E10" activePane="bottomRight" state="frozen"/>
      <selection activeCell="F54" sqref="F54"/>
      <selection pane="topRight" activeCell="F54" sqref="F54"/>
      <selection pane="bottomLeft" activeCell="F54" sqref="F54"/>
      <selection pane="bottomRight" activeCell="E10" sqref="E1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1.2851562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211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'[2]BOI#1'!$D116</f>
        <v>0</v>
      </c>
      <c r="F7" s="46"/>
      <c r="G7" s="47">
        <f>+E7-F7</f>
        <v>0</v>
      </c>
      <c r="H7" s="46">
        <f>'[2]BOI#1'!$E116</f>
        <v>0</v>
      </c>
      <c r="I7" s="46"/>
      <c r="J7" s="47">
        <f>+H7-I7</f>
        <v>0</v>
      </c>
      <c r="K7" s="46">
        <f>'[2]BOI#1'!$F116</f>
        <v>0</v>
      </c>
      <c r="L7" s="46"/>
      <c r="M7" s="48">
        <f>+K7-L7</f>
        <v>0</v>
      </c>
      <c r="N7" s="190">
        <f>+E7+H7+K7</f>
        <v>0</v>
      </c>
      <c r="O7" s="129">
        <f>+F7+I7+L7</f>
        <v>0</v>
      </c>
      <c r="P7" s="61">
        <f>+N7-O7</f>
        <v>0</v>
      </c>
      <c r="Q7" s="46">
        <f>'[2]BOI#1'!$H116</f>
        <v>0</v>
      </c>
      <c r="R7" s="46"/>
      <c r="S7" s="47">
        <f>+Q7-R7</f>
        <v>0</v>
      </c>
      <c r="T7" s="46">
        <f>'[2]BOI#1'!$I116</f>
        <v>0</v>
      </c>
      <c r="U7" s="46"/>
      <c r="V7" s="47">
        <f>+T7-U7</f>
        <v>0</v>
      </c>
      <c r="W7" s="46">
        <f>'[2]BOI#1'!$J116</f>
        <v>0</v>
      </c>
      <c r="X7" s="46"/>
      <c r="Y7" s="48">
        <f>+W7-X7</f>
        <v>0</v>
      </c>
      <c r="Z7" s="190">
        <f>+Q7+T7+W7</f>
        <v>0</v>
      </c>
      <c r="AA7" s="200">
        <f>+R7+U7+X7</f>
        <v>0</v>
      </c>
      <c r="AB7" s="61">
        <f>+Z7-AA7</f>
        <v>0</v>
      </c>
      <c r="AC7" s="204">
        <f>+E7+H7+K7+Q7+T7+W7</f>
        <v>0</v>
      </c>
      <c r="AD7" s="133">
        <f>+F7+I7+L7+R7+U7+X7</f>
        <v>0</v>
      </c>
      <c r="AE7" s="311">
        <f>+AC7-AD7</f>
        <v>0</v>
      </c>
      <c r="AF7" s="297">
        <f>'[2]BOI#1'!$L116</f>
        <v>0</v>
      </c>
      <c r="AG7" s="46"/>
      <c r="AH7" s="50">
        <f t="shared" ref="AH7:AH51" si="13">AF7-AG7</f>
        <v>0</v>
      </c>
      <c r="AI7" s="46">
        <f>'[2]BOI#1'!$M116</f>
        <v>0</v>
      </c>
      <c r="AJ7" s="46"/>
      <c r="AK7" s="50">
        <f t="shared" ref="AK7:AK51" si="14">AI7-AJ7</f>
        <v>0</v>
      </c>
      <c r="AL7" s="46">
        <f>'[2]BOI#1'!$N116</f>
        <v>0</v>
      </c>
      <c r="AM7" s="46"/>
      <c r="AN7" s="48">
        <f t="shared" ref="AN7:AN51" si="15">AL7-AM7</f>
        <v>0</v>
      </c>
      <c r="AO7" s="190">
        <f t="shared" ref="AO7:AP49" si="16">+AF7+AI7+AL7</f>
        <v>0</v>
      </c>
      <c r="AP7" s="129">
        <f t="shared" si="16"/>
        <v>0</v>
      </c>
      <c r="AQ7" s="61">
        <f t="shared" ref="AQ7:AQ51" si="17">AO7-AP7</f>
        <v>0</v>
      </c>
      <c r="AR7" s="46">
        <f>'[2]BOI#1'!$P116</f>
        <v>0</v>
      </c>
      <c r="AS7" s="46"/>
      <c r="AT7" s="47">
        <f t="shared" ref="AT7:AT51" si="18">AR7-AS7</f>
        <v>0</v>
      </c>
      <c r="AU7" s="46">
        <f>'[2]BOI#1'!$Q116</f>
        <v>0</v>
      </c>
      <c r="AV7" s="46"/>
      <c r="AW7" s="47">
        <f t="shared" ref="AW7:AW51" si="19">AU7-AV7</f>
        <v>0</v>
      </c>
      <c r="AX7" s="46">
        <f>'[2]BOI#1'!$R116</f>
        <v>0</v>
      </c>
      <c r="AY7" s="46"/>
      <c r="AZ7" s="50">
        <f t="shared" ref="AZ7:AZ51" si="20">AX7-AY7</f>
        <v>0</v>
      </c>
      <c r="BA7" s="190">
        <f t="shared" ref="BA7:BA49" si="21">+AR7+AU7+AX7</f>
        <v>0</v>
      </c>
      <c r="BB7" s="200">
        <f t="shared" ref="BB7:BB49" si="22">+AS7+AV7+AY7</f>
        <v>0</v>
      </c>
      <c r="BC7" s="222">
        <f t="shared" ref="BC7:BC49" si="23">BA7-BB7</f>
        <v>0</v>
      </c>
      <c r="BD7" s="204">
        <f t="shared" ref="BD7:BD49" si="24">AF7+AI7+AL7+AR7+AU7+AX7</f>
        <v>0</v>
      </c>
      <c r="BE7" s="217">
        <f t="shared" ref="BE7:BE49" si="25">+AG7+AJ7+AM7+AS7+AV7+AY7</f>
        <v>0</v>
      </c>
      <c r="BF7" s="225">
        <f t="shared" ref="BF7:BF49" si="26">BD7-BE7</f>
        <v>0</v>
      </c>
      <c r="BG7" s="204">
        <f t="shared" ref="BG7:BG49" si="27">+AC7+BD7</f>
        <v>0</v>
      </c>
      <c r="BH7" s="133">
        <f t="shared" ref="BH7:BH49" si="28">+AD7+BE7</f>
        <v>0</v>
      </c>
      <c r="BI7" s="225">
        <f t="shared" ref="BI7:BI49" si="29">BG7-BH7</f>
        <v>0</v>
      </c>
      <c r="BJ7" s="290"/>
      <c r="BK7" s="45">
        <f>VLOOKUP($B7,Test!$A$5:$H$58,5,0)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'[2]BOI#1'!$D117</f>
        <v>0</v>
      </c>
      <c r="F8" s="46"/>
      <c r="G8" s="47">
        <f t="shared" ref="G8:G22" si="30">+E8-F8</f>
        <v>0</v>
      </c>
      <c r="H8" s="46">
        <f>'[2]BOI#1'!$E117</f>
        <v>0</v>
      </c>
      <c r="I8" s="46"/>
      <c r="J8" s="47">
        <f t="shared" ref="J8:J51" si="31">+H8-I8</f>
        <v>0</v>
      </c>
      <c r="K8" s="46">
        <f>'[2]BOI#1'!$F117</f>
        <v>0</v>
      </c>
      <c r="L8" s="46"/>
      <c r="M8" s="48">
        <f t="shared" ref="M8:M51" si="32">+K8-L8</f>
        <v>0</v>
      </c>
      <c r="N8" s="190">
        <f t="shared" ref="N8:O49" si="33">+E8+H8+K8</f>
        <v>0</v>
      </c>
      <c r="O8" s="129">
        <f t="shared" si="33"/>
        <v>0</v>
      </c>
      <c r="P8" s="61">
        <f t="shared" ref="P8:P51" si="34">+N8-O8</f>
        <v>0</v>
      </c>
      <c r="Q8" s="46">
        <f>'[2]BOI#1'!$H117</f>
        <v>0</v>
      </c>
      <c r="R8" s="46"/>
      <c r="S8" s="47">
        <f t="shared" ref="S8:S51" si="35">+Q8-R8</f>
        <v>0</v>
      </c>
      <c r="T8" s="46">
        <f>'[2]BOI#1'!$I117</f>
        <v>0</v>
      </c>
      <c r="U8" s="46"/>
      <c r="V8" s="47">
        <f t="shared" ref="V8:V51" si="36">+T8-U8</f>
        <v>0</v>
      </c>
      <c r="W8" s="46">
        <f>'[2]BOI#1'!$J117</f>
        <v>0</v>
      </c>
      <c r="X8" s="46"/>
      <c r="Y8" s="48">
        <f t="shared" ref="Y8:Y51" si="37">+W8-X8</f>
        <v>0</v>
      </c>
      <c r="Z8" s="190">
        <f t="shared" ref="Z8:AA49" si="38">+Q8+T8+W8</f>
        <v>0</v>
      </c>
      <c r="AA8" s="200">
        <f t="shared" si="38"/>
        <v>0</v>
      </c>
      <c r="AB8" s="61">
        <f t="shared" ref="AB8:AB51" si="39">+Z8-AA8</f>
        <v>0</v>
      </c>
      <c r="AC8" s="204">
        <f t="shared" ref="AC8:AD49" si="40">+E8+H8+K8+Q8+T8+W8</f>
        <v>0</v>
      </c>
      <c r="AD8" s="133">
        <f t="shared" si="40"/>
        <v>0</v>
      </c>
      <c r="AE8" s="311">
        <f t="shared" ref="AE8:AE51" si="41">+AC8-AD8</f>
        <v>0</v>
      </c>
      <c r="AF8" s="297">
        <f>'[2]BOI#1'!$L117</f>
        <v>0</v>
      </c>
      <c r="AG8" s="46"/>
      <c r="AH8" s="50">
        <f t="shared" si="13"/>
        <v>0</v>
      </c>
      <c r="AI8" s="46">
        <f>'[2]BOI#1'!$M117</f>
        <v>0</v>
      </c>
      <c r="AJ8" s="46"/>
      <c r="AK8" s="50">
        <f t="shared" si="14"/>
        <v>0</v>
      </c>
      <c r="AL8" s="46">
        <f>'[2]BOI#1'!$N117</f>
        <v>0</v>
      </c>
      <c r="AM8" s="46"/>
      <c r="AN8" s="48">
        <f t="shared" si="15"/>
        <v>0</v>
      </c>
      <c r="AO8" s="190">
        <f t="shared" si="16"/>
        <v>0</v>
      </c>
      <c r="AP8" s="129">
        <f t="shared" si="16"/>
        <v>0</v>
      </c>
      <c r="AQ8" s="61">
        <f t="shared" si="17"/>
        <v>0</v>
      </c>
      <c r="AR8" s="46">
        <f>'[2]BOI#1'!$P117</f>
        <v>0</v>
      </c>
      <c r="AS8" s="46"/>
      <c r="AT8" s="47">
        <f t="shared" si="18"/>
        <v>0</v>
      </c>
      <c r="AU8" s="46">
        <f>'[2]BOI#1'!$Q117</f>
        <v>0</v>
      </c>
      <c r="AV8" s="46"/>
      <c r="AW8" s="47">
        <f t="shared" si="19"/>
        <v>0</v>
      </c>
      <c r="AX8" s="46">
        <f>'[2]BOI#1'!$R117</f>
        <v>0</v>
      </c>
      <c r="AY8" s="46"/>
      <c r="AZ8" s="50">
        <f t="shared" si="20"/>
        <v>0</v>
      </c>
      <c r="BA8" s="190">
        <f t="shared" si="21"/>
        <v>0</v>
      </c>
      <c r="BB8" s="200">
        <f t="shared" si="22"/>
        <v>0</v>
      </c>
      <c r="BC8" s="222">
        <f t="shared" si="23"/>
        <v>0</v>
      </c>
      <c r="BD8" s="204">
        <f t="shared" si="24"/>
        <v>0</v>
      </c>
      <c r="BE8" s="217">
        <f t="shared" si="25"/>
        <v>0</v>
      </c>
      <c r="BF8" s="225">
        <f t="shared" si="26"/>
        <v>0</v>
      </c>
      <c r="BG8" s="204">
        <f t="shared" si="27"/>
        <v>0</v>
      </c>
      <c r="BH8" s="133">
        <f t="shared" si="28"/>
        <v>0</v>
      </c>
      <c r="BI8" s="225">
        <f t="shared" si="29"/>
        <v>0</v>
      </c>
      <c r="BJ8" s="290"/>
      <c r="BK8" s="45">
        <f>VLOOKUP($B8,Test!$A$5:$H$58,5,0)</f>
        <v>0</v>
      </c>
    </row>
    <row r="9" spans="1:63" s="34" customFormat="1" ht="30" customHeight="1">
      <c r="A9" s="31">
        <f t="shared" ref="A9:A51" si="42">A8+1</f>
        <v>3</v>
      </c>
      <c r="B9" s="87">
        <v>51203</v>
      </c>
      <c r="C9" s="281" t="s">
        <v>2</v>
      </c>
      <c r="D9" s="35" t="s">
        <v>43</v>
      </c>
      <c r="E9" s="46">
        <f>'[2]BOI#1'!$D118</f>
        <v>0</v>
      </c>
      <c r="F9" s="46"/>
      <c r="G9" s="47">
        <f t="shared" si="30"/>
        <v>0</v>
      </c>
      <c r="H9" s="46">
        <f>'[2]BOI#1'!$E118</f>
        <v>0</v>
      </c>
      <c r="I9" s="46"/>
      <c r="J9" s="47">
        <f t="shared" si="31"/>
        <v>0</v>
      </c>
      <c r="K9" s="46">
        <f>'[2]BOI#1'!$F118</f>
        <v>0</v>
      </c>
      <c r="L9" s="46"/>
      <c r="M9" s="48">
        <f t="shared" si="32"/>
        <v>0</v>
      </c>
      <c r="N9" s="190">
        <f t="shared" si="33"/>
        <v>0</v>
      </c>
      <c r="O9" s="129">
        <f t="shared" si="33"/>
        <v>0</v>
      </c>
      <c r="P9" s="61">
        <f t="shared" si="34"/>
        <v>0</v>
      </c>
      <c r="Q9" s="46">
        <f>'[2]BOI#1'!$H118</f>
        <v>0</v>
      </c>
      <c r="R9" s="46"/>
      <c r="S9" s="47">
        <f t="shared" si="35"/>
        <v>0</v>
      </c>
      <c r="T9" s="46">
        <f>'[2]BOI#1'!$I118</f>
        <v>0</v>
      </c>
      <c r="U9" s="46"/>
      <c r="V9" s="47">
        <f t="shared" si="36"/>
        <v>0</v>
      </c>
      <c r="W9" s="46">
        <f>'[2]BOI#1'!$J118</f>
        <v>0</v>
      </c>
      <c r="X9" s="46"/>
      <c r="Y9" s="48">
        <f t="shared" si="37"/>
        <v>0</v>
      </c>
      <c r="Z9" s="190">
        <f t="shared" si="38"/>
        <v>0</v>
      </c>
      <c r="AA9" s="200">
        <f t="shared" si="38"/>
        <v>0</v>
      </c>
      <c r="AB9" s="61">
        <f t="shared" si="39"/>
        <v>0</v>
      </c>
      <c r="AC9" s="204">
        <f t="shared" si="40"/>
        <v>0</v>
      </c>
      <c r="AD9" s="133">
        <f t="shared" si="40"/>
        <v>0</v>
      </c>
      <c r="AE9" s="311">
        <f t="shared" si="41"/>
        <v>0</v>
      </c>
      <c r="AF9" s="297">
        <f>'[2]BOI#1'!$L118</f>
        <v>0</v>
      </c>
      <c r="AG9" s="46"/>
      <c r="AH9" s="50">
        <f t="shared" si="13"/>
        <v>0</v>
      </c>
      <c r="AI9" s="46">
        <f>'[2]BOI#1'!$M118</f>
        <v>0</v>
      </c>
      <c r="AJ9" s="46"/>
      <c r="AK9" s="50">
        <f t="shared" si="14"/>
        <v>0</v>
      </c>
      <c r="AL9" s="46">
        <f>'[2]BOI#1'!$N118</f>
        <v>0</v>
      </c>
      <c r="AM9" s="46"/>
      <c r="AN9" s="48">
        <f t="shared" si="15"/>
        <v>0</v>
      </c>
      <c r="AO9" s="190">
        <f t="shared" si="16"/>
        <v>0</v>
      </c>
      <c r="AP9" s="129">
        <f t="shared" si="16"/>
        <v>0</v>
      </c>
      <c r="AQ9" s="61">
        <f t="shared" si="17"/>
        <v>0</v>
      </c>
      <c r="AR9" s="46">
        <f>'[2]BOI#1'!$P118</f>
        <v>0</v>
      </c>
      <c r="AS9" s="46"/>
      <c r="AT9" s="47">
        <f t="shared" si="18"/>
        <v>0</v>
      </c>
      <c r="AU9" s="46">
        <f>'[2]BOI#1'!$Q118</f>
        <v>0</v>
      </c>
      <c r="AV9" s="46"/>
      <c r="AW9" s="47">
        <f t="shared" si="19"/>
        <v>0</v>
      </c>
      <c r="AX9" s="46">
        <f>'[2]BOI#1'!$R118</f>
        <v>0</v>
      </c>
      <c r="AY9" s="46"/>
      <c r="AZ9" s="50">
        <f t="shared" si="20"/>
        <v>0</v>
      </c>
      <c r="BA9" s="190">
        <f t="shared" si="21"/>
        <v>0</v>
      </c>
      <c r="BB9" s="200">
        <f t="shared" si="22"/>
        <v>0</v>
      </c>
      <c r="BC9" s="222">
        <f t="shared" si="23"/>
        <v>0</v>
      </c>
      <c r="BD9" s="204">
        <f t="shared" si="24"/>
        <v>0</v>
      </c>
      <c r="BE9" s="217">
        <f t="shared" si="25"/>
        <v>0</v>
      </c>
      <c r="BF9" s="225">
        <f t="shared" si="26"/>
        <v>0</v>
      </c>
      <c r="BG9" s="204">
        <f t="shared" si="27"/>
        <v>0</v>
      </c>
      <c r="BH9" s="133">
        <f t="shared" si="28"/>
        <v>0</v>
      </c>
      <c r="BI9" s="225">
        <f t="shared" si="29"/>
        <v>0</v>
      </c>
      <c r="BJ9" s="290"/>
      <c r="BK9" s="45">
        <f>VLOOKUP($B9,Test!$A$5:$H$58,5,0)</f>
        <v>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'[2]BOI#1'!$D119</f>
        <v>0</v>
      </c>
      <c r="F10" s="46"/>
      <c r="G10" s="47">
        <f t="shared" si="30"/>
        <v>0</v>
      </c>
      <c r="H10" s="46">
        <f>'[2]BOI#1'!$E119</f>
        <v>0</v>
      </c>
      <c r="I10" s="46"/>
      <c r="J10" s="47">
        <f t="shared" si="31"/>
        <v>0</v>
      </c>
      <c r="K10" s="46">
        <f>'[2]BOI#1'!$F119</f>
        <v>0</v>
      </c>
      <c r="L10" s="46"/>
      <c r="M10" s="48">
        <f t="shared" si="32"/>
        <v>0</v>
      </c>
      <c r="N10" s="190">
        <f t="shared" si="33"/>
        <v>0</v>
      </c>
      <c r="O10" s="129">
        <f t="shared" si="33"/>
        <v>0</v>
      </c>
      <c r="P10" s="61">
        <f t="shared" si="34"/>
        <v>0</v>
      </c>
      <c r="Q10" s="46">
        <f>'[2]BOI#1'!$H119</f>
        <v>0</v>
      </c>
      <c r="R10" s="46"/>
      <c r="S10" s="47">
        <f t="shared" si="35"/>
        <v>0</v>
      </c>
      <c r="T10" s="46">
        <f>'[2]BOI#1'!$I119</f>
        <v>0</v>
      </c>
      <c r="U10" s="46"/>
      <c r="V10" s="47">
        <f t="shared" si="36"/>
        <v>0</v>
      </c>
      <c r="W10" s="46">
        <f>'[2]BOI#1'!$J119</f>
        <v>0</v>
      </c>
      <c r="X10" s="46"/>
      <c r="Y10" s="48">
        <f t="shared" si="37"/>
        <v>0</v>
      </c>
      <c r="Z10" s="190">
        <f t="shared" si="38"/>
        <v>0</v>
      </c>
      <c r="AA10" s="200">
        <f t="shared" si="38"/>
        <v>0</v>
      </c>
      <c r="AB10" s="61">
        <f t="shared" si="39"/>
        <v>0</v>
      </c>
      <c r="AC10" s="204">
        <f t="shared" si="40"/>
        <v>0</v>
      </c>
      <c r="AD10" s="133">
        <f t="shared" si="40"/>
        <v>0</v>
      </c>
      <c r="AE10" s="311">
        <f t="shared" si="41"/>
        <v>0</v>
      </c>
      <c r="AF10" s="297">
        <f>'[2]BOI#1'!$L119</f>
        <v>0</v>
      </c>
      <c r="AG10" s="46"/>
      <c r="AH10" s="50">
        <f t="shared" si="13"/>
        <v>0</v>
      </c>
      <c r="AI10" s="46">
        <f>'[2]BOI#1'!$M119</f>
        <v>0</v>
      </c>
      <c r="AJ10" s="46"/>
      <c r="AK10" s="50">
        <f t="shared" si="14"/>
        <v>0</v>
      </c>
      <c r="AL10" s="46">
        <f>'[2]BOI#1'!$N119</f>
        <v>0</v>
      </c>
      <c r="AM10" s="46"/>
      <c r="AN10" s="48">
        <f t="shared" si="15"/>
        <v>0</v>
      </c>
      <c r="AO10" s="190">
        <f t="shared" si="16"/>
        <v>0</v>
      </c>
      <c r="AP10" s="129">
        <f t="shared" si="16"/>
        <v>0</v>
      </c>
      <c r="AQ10" s="61">
        <f t="shared" si="17"/>
        <v>0</v>
      </c>
      <c r="AR10" s="46">
        <f>'[2]BOI#1'!$P119</f>
        <v>0</v>
      </c>
      <c r="AS10" s="46"/>
      <c r="AT10" s="47">
        <f t="shared" si="18"/>
        <v>0</v>
      </c>
      <c r="AU10" s="46">
        <f>'[2]BOI#1'!$Q119</f>
        <v>0</v>
      </c>
      <c r="AV10" s="46"/>
      <c r="AW10" s="47">
        <f t="shared" si="19"/>
        <v>0</v>
      </c>
      <c r="AX10" s="46">
        <f>'[2]BOI#1'!$R119</f>
        <v>0</v>
      </c>
      <c r="AY10" s="46"/>
      <c r="AZ10" s="50">
        <f t="shared" si="20"/>
        <v>0</v>
      </c>
      <c r="BA10" s="190">
        <f t="shared" si="21"/>
        <v>0</v>
      </c>
      <c r="BB10" s="200">
        <f t="shared" si="22"/>
        <v>0</v>
      </c>
      <c r="BC10" s="222">
        <f t="shared" si="23"/>
        <v>0</v>
      </c>
      <c r="BD10" s="204">
        <f t="shared" si="24"/>
        <v>0</v>
      </c>
      <c r="BE10" s="217">
        <f t="shared" si="25"/>
        <v>0</v>
      </c>
      <c r="BF10" s="225">
        <f t="shared" si="26"/>
        <v>0</v>
      </c>
      <c r="BG10" s="204">
        <f t="shared" si="27"/>
        <v>0</v>
      </c>
      <c r="BH10" s="133">
        <f t="shared" si="28"/>
        <v>0</v>
      </c>
      <c r="BI10" s="225">
        <f t="shared" si="29"/>
        <v>0</v>
      </c>
      <c r="BJ10" s="290"/>
      <c r="BK10" s="45">
        <f>VLOOKUP($B10,Test!$A$5:$H$58,5,0)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'[2]BOI#1'!$D120</f>
        <v>0</v>
      </c>
      <c r="F11" s="46"/>
      <c r="G11" s="47">
        <f t="shared" si="30"/>
        <v>0</v>
      </c>
      <c r="H11" s="46">
        <f>'[2]BOI#1'!$E120</f>
        <v>0</v>
      </c>
      <c r="I11" s="46"/>
      <c r="J11" s="47">
        <f t="shared" si="31"/>
        <v>0</v>
      </c>
      <c r="K11" s="46">
        <f>'[2]BOI#1'!$F120</f>
        <v>0</v>
      </c>
      <c r="L11" s="46"/>
      <c r="M11" s="48">
        <f t="shared" si="32"/>
        <v>0</v>
      </c>
      <c r="N11" s="190">
        <f t="shared" si="33"/>
        <v>0</v>
      </c>
      <c r="O11" s="129">
        <f t="shared" si="33"/>
        <v>0</v>
      </c>
      <c r="P11" s="61">
        <f t="shared" si="34"/>
        <v>0</v>
      </c>
      <c r="Q11" s="46">
        <f>'[2]BOI#1'!$H120</f>
        <v>0</v>
      </c>
      <c r="R11" s="46"/>
      <c r="S11" s="47">
        <f t="shared" si="35"/>
        <v>0</v>
      </c>
      <c r="T11" s="46">
        <f>'[2]BOI#1'!$I120</f>
        <v>0</v>
      </c>
      <c r="U11" s="46"/>
      <c r="V11" s="47">
        <f t="shared" si="36"/>
        <v>0</v>
      </c>
      <c r="W11" s="46">
        <f>'[2]BOI#1'!$J120</f>
        <v>0</v>
      </c>
      <c r="X11" s="46"/>
      <c r="Y11" s="48">
        <f t="shared" si="37"/>
        <v>0</v>
      </c>
      <c r="Z11" s="190">
        <f t="shared" si="38"/>
        <v>0</v>
      </c>
      <c r="AA11" s="200">
        <f t="shared" si="38"/>
        <v>0</v>
      </c>
      <c r="AB11" s="61">
        <f t="shared" si="39"/>
        <v>0</v>
      </c>
      <c r="AC11" s="204">
        <f t="shared" si="40"/>
        <v>0</v>
      </c>
      <c r="AD11" s="133">
        <f t="shared" si="40"/>
        <v>0</v>
      </c>
      <c r="AE11" s="311">
        <f t="shared" si="41"/>
        <v>0</v>
      </c>
      <c r="AF11" s="297">
        <f>'[2]BOI#1'!$L120</f>
        <v>0</v>
      </c>
      <c r="AG11" s="46"/>
      <c r="AH11" s="50">
        <f t="shared" si="13"/>
        <v>0</v>
      </c>
      <c r="AI11" s="46">
        <f>'[2]BOI#1'!$M120</f>
        <v>0</v>
      </c>
      <c r="AJ11" s="46"/>
      <c r="AK11" s="50">
        <f t="shared" si="14"/>
        <v>0</v>
      </c>
      <c r="AL11" s="46">
        <f>'[2]BOI#1'!$N120</f>
        <v>0</v>
      </c>
      <c r="AM11" s="46"/>
      <c r="AN11" s="48">
        <f t="shared" si="15"/>
        <v>0</v>
      </c>
      <c r="AO11" s="190">
        <f t="shared" si="16"/>
        <v>0</v>
      </c>
      <c r="AP11" s="129">
        <f t="shared" si="16"/>
        <v>0</v>
      </c>
      <c r="AQ11" s="61">
        <f t="shared" si="17"/>
        <v>0</v>
      </c>
      <c r="AR11" s="46">
        <f>'[2]BOI#1'!$P120</f>
        <v>0</v>
      </c>
      <c r="AS11" s="46"/>
      <c r="AT11" s="47">
        <f t="shared" si="18"/>
        <v>0</v>
      </c>
      <c r="AU11" s="46">
        <f>'[2]BOI#1'!$Q120</f>
        <v>0</v>
      </c>
      <c r="AV11" s="46"/>
      <c r="AW11" s="47">
        <f t="shared" si="19"/>
        <v>0</v>
      </c>
      <c r="AX11" s="46">
        <f>'[2]BOI#1'!$R120</f>
        <v>0</v>
      </c>
      <c r="AY11" s="46"/>
      <c r="AZ11" s="50">
        <f t="shared" si="20"/>
        <v>0</v>
      </c>
      <c r="BA11" s="190">
        <f t="shared" si="21"/>
        <v>0</v>
      </c>
      <c r="BB11" s="200">
        <f t="shared" si="22"/>
        <v>0</v>
      </c>
      <c r="BC11" s="222">
        <f t="shared" si="23"/>
        <v>0</v>
      </c>
      <c r="BD11" s="204">
        <f t="shared" si="24"/>
        <v>0</v>
      </c>
      <c r="BE11" s="217">
        <f t="shared" si="25"/>
        <v>0</v>
      </c>
      <c r="BF11" s="225">
        <f t="shared" si="26"/>
        <v>0</v>
      </c>
      <c r="BG11" s="204">
        <f t="shared" si="27"/>
        <v>0</v>
      </c>
      <c r="BH11" s="133">
        <f t="shared" si="28"/>
        <v>0</v>
      </c>
      <c r="BI11" s="225">
        <f t="shared" si="29"/>
        <v>0</v>
      </c>
      <c r="BJ11" s="290"/>
      <c r="BK11" s="45">
        <f>VLOOKUP($B11,Test!$A$5:$H$58,5,0)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'[2]BOI#1'!$D121</f>
        <v>0</v>
      </c>
      <c r="F12" s="46"/>
      <c r="G12" s="47">
        <f t="shared" si="30"/>
        <v>0</v>
      </c>
      <c r="H12" s="46">
        <f>'[2]BOI#1'!$E121</f>
        <v>0</v>
      </c>
      <c r="I12" s="46"/>
      <c r="J12" s="47">
        <f t="shared" si="31"/>
        <v>0</v>
      </c>
      <c r="K12" s="46">
        <f>'[2]BOI#1'!$F121</f>
        <v>0</v>
      </c>
      <c r="L12" s="46"/>
      <c r="M12" s="48">
        <f t="shared" si="32"/>
        <v>0</v>
      </c>
      <c r="N12" s="190">
        <f t="shared" si="33"/>
        <v>0</v>
      </c>
      <c r="O12" s="129">
        <f t="shared" si="33"/>
        <v>0</v>
      </c>
      <c r="P12" s="61">
        <f t="shared" si="34"/>
        <v>0</v>
      </c>
      <c r="Q12" s="46">
        <f>'[2]BOI#1'!$H121</f>
        <v>0</v>
      </c>
      <c r="R12" s="46"/>
      <c r="S12" s="47">
        <f t="shared" si="35"/>
        <v>0</v>
      </c>
      <c r="T12" s="46">
        <f>'[2]BOI#1'!$I121</f>
        <v>0</v>
      </c>
      <c r="U12" s="46"/>
      <c r="V12" s="47">
        <f t="shared" si="36"/>
        <v>0</v>
      </c>
      <c r="W12" s="46">
        <f>'[2]BOI#1'!$J121</f>
        <v>0</v>
      </c>
      <c r="X12" s="46"/>
      <c r="Y12" s="48">
        <f t="shared" si="37"/>
        <v>0</v>
      </c>
      <c r="Z12" s="190">
        <f t="shared" si="38"/>
        <v>0</v>
      </c>
      <c r="AA12" s="200">
        <f t="shared" si="38"/>
        <v>0</v>
      </c>
      <c r="AB12" s="61">
        <f t="shared" si="39"/>
        <v>0</v>
      </c>
      <c r="AC12" s="204">
        <f t="shared" si="40"/>
        <v>0</v>
      </c>
      <c r="AD12" s="133">
        <f t="shared" si="40"/>
        <v>0</v>
      </c>
      <c r="AE12" s="311">
        <f t="shared" si="41"/>
        <v>0</v>
      </c>
      <c r="AF12" s="297">
        <f>'[2]BOI#1'!$L121</f>
        <v>0</v>
      </c>
      <c r="AG12" s="46"/>
      <c r="AH12" s="50">
        <f t="shared" si="13"/>
        <v>0</v>
      </c>
      <c r="AI12" s="46">
        <f>'[2]BOI#1'!$M121</f>
        <v>0</v>
      </c>
      <c r="AJ12" s="46"/>
      <c r="AK12" s="50">
        <f t="shared" si="14"/>
        <v>0</v>
      </c>
      <c r="AL12" s="46">
        <f>'[2]BOI#1'!$N121</f>
        <v>0</v>
      </c>
      <c r="AM12" s="46"/>
      <c r="AN12" s="48">
        <f t="shared" si="15"/>
        <v>0</v>
      </c>
      <c r="AO12" s="190">
        <f t="shared" si="16"/>
        <v>0</v>
      </c>
      <c r="AP12" s="129">
        <f t="shared" si="16"/>
        <v>0</v>
      </c>
      <c r="AQ12" s="61">
        <f t="shared" si="17"/>
        <v>0</v>
      </c>
      <c r="AR12" s="46">
        <f>'[2]BOI#1'!$P121</f>
        <v>0</v>
      </c>
      <c r="AS12" s="46"/>
      <c r="AT12" s="47">
        <f t="shared" si="18"/>
        <v>0</v>
      </c>
      <c r="AU12" s="46">
        <f>'[2]BOI#1'!$Q121</f>
        <v>0</v>
      </c>
      <c r="AV12" s="46"/>
      <c r="AW12" s="47">
        <f t="shared" si="19"/>
        <v>0</v>
      </c>
      <c r="AX12" s="46">
        <f>'[2]BOI#1'!$R121</f>
        <v>0</v>
      </c>
      <c r="AY12" s="46"/>
      <c r="AZ12" s="50">
        <f t="shared" si="20"/>
        <v>0</v>
      </c>
      <c r="BA12" s="190">
        <f t="shared" si="21"/>
        <v>0</v>
      </c>
      <c r="BB12" s="200">
        <f t="shared" si="22"/>
        <v>0</v>
      </c>
      <c r="BC12" s="222">
        <f t="shared" si="23"/>
        <v>0</v>
      </c>
      <c r="BD12" s="204">
        <f t="shared" si="24"/>
        <v>0</v>
      </c>
      <c r="BE12" s="217">
        <f t="shared" si="25"/>
        <v>0</v>
      </c>
      <c r="BF12" s="225">
        <f t="shared" si="26"/>
        <v>0</v>
      </c>
      <c r="BG12" s="204">
        <f t="shared" si="27"/>
        <v>0</v>
      </c>
      <c r="BH12" s="133">
        <f t="shared" si="28"/>
        <v>0</v>
      </c>
      <c r="BI12" s="225">
        <f t="shared" si="29"/>
        <v>0</v>
      </c>
      <c r="BJ12" s="290"/>
      <c r="BK12" s="45">
        <f>VLOOKUP($B12,Test!$A$5:$H$58,5,0)</f>
        <v>0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'[2]BOI#1'!$D122</f>
        <v>0</v>
      </c>
      <c r="F13" s="46"/>
      <c r="G13" s="47">
        <f t="shared" si="30"/>
        <v>0</v>
      </c>
      <c r="H13" s="46">
        <f>'[2]BOI#1'!$E122</f>
        <v>0</v>
      </c>
      <c r="I13" s="46"/>
      <c r="J13" s="47">
        <f t="shared" si="31"/>
        <v>0</v>
      </c>
      <c r="K13" s="46">
        <f>'[2]BOI#1'!$F122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'[2]BOI#1'!$H122</f>
        <v>0</v>
      </c>
      <c r="R13" s="46"/>
      <c r="S13" s="47">
        <f t="shared" si="35"/>
        <v>0</v>
      </c>
      <c r="T13" s="46">
        <f>'[2]BOI#1'!$I122</f>
        <v>0</v>
      </c>
      <c r="U13" s="46"/>
      <c r="V13" s="47">
        <f t="shared" si="36"/>
        <v>0</v>
      </c>
      <c r="W13" s="46">
        <f>'[2]BOI#1'!$J122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'[2]BOI#1'!$L122</f>
        <v>0</v>
      </c>
      <c r="AG13" s="46"/>
      <c r="AH13" s="50">
        <f t="shared" si="13"/>
        <v>0</v>
      </c>
      <c r="AI13" s="46">
        <f>'[2]BOI#1'!$M122</f>
        <v>0</v>
      </c>
      <c r="AJ13" s="46"/>
      <c r="AK13" s="50">
        <f t="shared" si="14"/>
        <v>0</v>
      </c>
      <c r="AL13" s="46">
        <f>'[2]BOI#1'!$N122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'[2]BOI#1'!$P122</f>
        <v>0</v>
      </c>
      <c r="AS13" s="46"/>
      <c r="AT13" s="47">
        <f t="shared" si="18"/>
        <v>0</v>
      </c>
      <c r="AU13" s="46">
        <f>'[2]BOI#1'!$Q122</f>
        <v>0</v>
      </c>
      <c r="AV13" s="46"/>
      <c r="AW13" s="47">
        <f t="shared" si="19"/>
        <v>0</v>
      </c>
      <c r="AX13" s="46">
        <f>'[2]BOI#1'!$R122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VLOOKUP($B13,Test!$A$5:$H$58,5,0)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'[2]BOI#1'!$D123</f>
        <v>0</v>
      </c>
      <c r="F14" s="46"/>
      <c r="G14" s="47">
        <f t="shared" si="30"/>
        <v>0</v>
      </c>
      <c r="H14" s="46">
        <f>'[2]BOI#1'!$E123</f>
        <v>0</v>
      </c>
      <c r="I14" s="46"/>
      <c r="J14" s="47">
        <f t="shared" si="31"/>
        <v>0</v>
      </c>
      <c r="K14" s="46">
        <f>'[2]BOI#1'!$F123</f>
        <v>0</v>
      </c>
      <c r="L14" s="46"/>
      <c r="M14" s="48">
        <f t="shared" si="32"/>
        <v>0</v>
      </c>
      <c r="N14" s="190">
        <f t="shared" si="33"/>
        <v>0</v>
      </c>
      <c r="O14" s="129">
        <f t="shared" si="33"/>
        <v>0</v>
      </c>
      <c r="P14" s="61">
        <f t="shared" si="34"/>
        <v>0</v>
      </c>
      <c r="Q14" s="46">
        <f>'[2]BOI#1'!$H123</f>
        <v>0</v>
      </c>
      <c r="R14" s="46"/>
      <c r="S14" s="47">
        <f t="shared" si="35"/>
        <v>0</v>
      </c>
      <c r="T14" s="46">
        <f>'[2]BOI#1'!$I123</f>
        <v>0</v>
      </c>
      <c r="U14" s="46"/>
      <c r="V14" s="47">
        <f t="shared" si="36"/>
        <v>0</v>
      </c>
      <c r="W14" s="46">
        <f>'[2]BOI#1'!$J123</f>
        <v>0</v>
      </c>
      <c r="X14" s="46"/>
      <c r="Y14" s="48">
        <f t="shared" si="37"/>
        <v>0</v>
      </c>
      <c r="Z14" s="190">
        <f t="shared" si="38"/>
        <v>0</v>
      </c>
      <c r="AA14" s="200">
        <f t="shared" si="38"/>
        <v>0</v>
      </c>
      <c r="AB14" s="61">
        <f t="shared" si="39"/>
        <v>0</v>
      </c>
      <c r="AC14" s="204">
        <f t="shared" si="40"/>
        <v>0</v>
      </c>
      <c r="AD14" s="133">
        <f t="shared" si="40"/>
        <v>0</v>
      </c>
      <c r="AE14" s="311">
        <f t="shared" si="41"/>
        <v>0</v>
      </c>
      <c r="AF14" s="297">
        <f>'[2]BOI#1'!$L123</f>
        <v>0</v>
      </c>
      <c r="AG14" s="46"/>
      <c r="AH14" s="50">
        <f t="shared" si="13"/>
        <v>0</v>
      </c>
      <c r="AI14" s="46">
        <f>'[2]BOI#1'!$M123</f>
        <v>0</v>
      </c>
      <c r="AJ14" s="46"/>
      <c r="AK14" s="50">
        <f t="shared" si="14"/>
        <v>0</v>
      </c>
      <c r="AL14" s="46">
        <f>'[2]BOI#1'!$N123</f>
        <v>0</v>
      </c>
      <c r="AM14" s="46"/>
      <c r="AN14" s="48">
        <f t="shared" si="15"/>
        <v>0</v>
      </c>
      <c r="AO14" s="190">
        <f t="shared" si="16"/>
        <v>0</v>
      </c>
      <c r="AP14" s="129">
        <f t="shared" si="16"/>
        <v>0</v>
      </c>
      <c r="AQ14" s="61">
        <f t="shared" si="17"/>
        <v>0</v>
      </c>
      <c r="AR14" s="46">
        <f>'[2]BOI#1'!$P123</f>
        <v>0</v>
      </c>
      <c r="AS14" s="46"/>
      <c r="AT14" s="47">
        <f t="shared" si="18"/>
        <v>0</v>
      </c>
      <c r="AU14" s="46">
        <f>'[2]BOI#1'!$Q123</f>
        <v>0</v>
      </c>
      <c r="AV14" s="46"/>
      <c r="AW14" s="47">
        <f t="shared" si="19"/>
        <v>0</v>
      </c>
      <c r="AX14" s="46">
        <f>'[2]BOI#1'!$R123</f>
        <v>0</v>
      </c>
      <c r="AY14" s="46"/>
      <c r="AZ14" s="50">
        <f t="shared" si="20"/>
        <v>0</v>
      </c>
      <c r="BA14" s="190">
        <f t="shared" si="21"/>
        <v>0</v>
      </c>
      <c r="BB14" s="200">
        <f t="shared" si="22"/>
        <v>0</v>
      </c>
      <c r="BC14" s="222">
        <f t="shared" si="23"/>
        <v>0</v>
      </c>
      <c r="BD14" s="204">
        <f t="shared" si="24"/>
        <v>0</v>
      </c>
      <c r="BE14" s="217">
        <f t="shared" si="25"/>
        <v>0</v>
      </c>
      <c r="BF14" s="225">
        <f t="shared" si="26"/>
        <v>0</v>
      </c>
      <c r="BG14" s="204">
        <f t="shared" si="27"/>
        <v>0</v>
      </c>
      <c r="BH14" s="133">
        <f t="shared" si="28"/>
        <v>0</v>
      </c>
      <c r="BI14" s="225">
        <f t="shared" si="29"/>
        <v>0</v>
      </c>
      <c r="BJ14" s="290"/>
      <c r="BK14" s="45">
        <f>VLOOKUP($B14,Test!$A$5:$H$58,5,0)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'[2]BOI#1'!$D124</f>
        <v>0</v>
      </c>
      <c r="F15" s="46"/>
      <c r="G15" s="47">
        <f t="shared" si="30"/>
        <v>0</v>
      </c>
      <c r="H15" s="46">
        <f>'[2]BOI#1'!$E124</f>
        <v>0</v>
      </c>
      <c r="I15" s="46"/>
      <c r="J15" s="47">
        <f t="shared" si="31"/>
        <v>0</v>
      </c>
      <c r="K15" s="46">
        <f>'[2]BOI#1'!$F124</f>
        <v>0</v>
      </c>
      <c r="L15" s="46"/>
      <c r="M15" s="48">
        <f t="shared" si="32"/>
        <v>0</v>
      </c>
      <c r="N15" s="190">
        <f t="shared" si="33"/>
        <v>0</v>
      </c>
      <c r="O15" s="129">
        <f t="shared" si="33"/>
        <v>0</v>
      </c>
      <c r="P15" s="61">
        <f t="shared" si="34"/>
        <v>0</v>
      </c>
      <c r="Q15" s="46">
        <f>'[2]BOI#1'!$H124</f>
        <v>0</v>
      </c>
      <c r="R15" s="46"/>
      <c r="S15" s="47">
        <f t="shared" si="35"/>
        <v>0</v>
      </c>
      <c r="T15" s="46">
        <f>'[2]BOI#1'!$I124</f>
        <v>0</v>
      </c>
      <c r="U15" s="46"/>
      <c r="V15" s="47">
        <f t="shared" si="36"/>
        <v>0</v>
      </c>
      <c r="W15" s="46">
        <f>'[2]BOI#1'!$J124</f>
        <v>0</v>
      </c>
      <c r="X15" s="46"/>
      <c r="Y15" s="48">
        <f t="shared" si="37"/>
        <v>0</v>
      </c>
      <c r="Z15" s="190">
        <f t="shared" si="38"/>
        <v>0</v>
      </c>
      <c r="AA15" s="200">
        <f t="shared" si="38"/>
        <v>0</v>
      </c>
      <c r="AB15" s="61">
        <f t="shared" si="39"/>
        <v>0</v>
      </c>
      <c r="AC15" s="204">
        <f t="shared" si="40"/>
        <v>0</v>
      </c>
      <c r="AD15" s="133">
        <f t="shared" si="40"/>
        <v>0</v>
      </c>
      <c r="AE15" s="311">
        <f t="shared" si="41"/>
        <v>0</v>
      </c>
      <c r="AF15" s="297">
        <f>'[2]BOI#1'!$L124</f>
        <v>0</v>
      </c>
      <c r="AG15" s="46"/>
      <c r="AH15" s="50">
        <f t="shared" si="13"/>
        <v>0</v>
      </c>
      <c r="AI15" s="46">
        <f>'[2]BOI#1'!$M124</f>
        <v>0</v>
      </c>
      <c r="AJ15" s="46"/>
      <c r="AK15" s="50">
        <f t="shared" si="14"/>
        <v>0</v>
      </c>
      <c r="AL15" s="46">
        <f>'[2]BOI#1'!$N124</f>
        <v>0</v>
      </c>
      <c r="AM15" s="46"/>
      <c r="AN15" s="48">
        <f t="shared" si="15"/>
        <v>0</v>
      </c>
      <c r="AO15" s="190">
        <f t="shared" si="16"/>
        <v>0</v>
      </c>
      <c r="AP15" s="129">
        <f t="shared" si="16"/>
        <v>0</v>
      </c>
      <c r="AQ15" s="61">
        <f t="shared" si="17"/>
        <v>0</v>
      </c>
      <c r="AR15" s="46">
        <f>'[2]BOI#1'!$P124</f>
        <v>0</v>
      </c>
      <c r="AS15" s="46"/>
      <c r="AT15" s="47">
        <f t="shared" si="18"/>
        <v>0</v>
      </c>
      <c r="AU15" s="46">
        <f>'[2]BOI#1'!$Q124</f>
        <v>0</v>
      </c>
      <c r="AV15" s="46"/>
      <c r="AW15" s="47">
        <f t="shared" si="19"/>
        <v>0</v>
      </c>
      <c r="AX15" s="46">
        <f>'[2]BOI#1'!$R124</f>
        <v>0</v>
      </c>
      <c r="AY15" s="46"/>
      <c r="AZ15" s="50">
        <f t="shared" si="20"/>
        <v>0</v>
      </c>
      <c r="BA15" s="190">
        <f t="shared" si="21"/>
        <v>0</v>
      </c>
      <c r="BB15" s="200">
        <f t="shared" si="22"/>
        <v>0</v>
      </c>
      <c r="BC15" s="222">
        <f t="shared" si="23"/>
        <v>0</v>
      </c>
      <c r="BD15" s="204">
        <f t="shared" si="24"/>
        <v>0</v>
      </c>
      <c r="BE15" s="217">
        <f t="shared" si="25"/>
        <v>0</v>
      </c>
      <c r="BF15" s="225">
        <f t="shared" si="26"/>
        <v>0</v>
      </c>
      <c r="BG15" s="204">
        <f t="shared" si="27"/>
        <v>0</v>
      </c>
      <c r="BH15" s="133">
        <f t="shared" si="28"/>
        <v>0</v>
      </c>
      <c r="BI15" s="225">
        <f t="shared" si="29"/>
        <v>0</v>
      </c>
      <c r="BJ15" s="290"/>
      <c r="BK15" s="45">
        <f>VLOOKUP($B15,Test!$A$5:$H$58,5,0)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'[2]BOI#1'!$D125</f>
        <v>0</v>
      </c>
      <c r="F16" s="46"/>
      <c r="G16" s="47">
        <f t="shared" si="30"/>
        <v>0</v>
      </c>
      <c r="H16" s="46">
        <f>'[2]BOI#1'!$E125</f>
        <v>0</v>
      </c>
      <c r="I16" s="46"/>
      <c r="J16" s="47">
        <f t="shared" si="31"/>
        <v>0</v>
      </c>
      <c r="K16" s="46">
        <f>'[2]BOI#1'!$F125</f>
        <v>0</v>
      </c>
      <c r="L16" s="46"/>
      <c r="M16" s="48">
        <f t="shared" si="32"/>
        <v>0</v>
      </c>
      <c r="N16" s="190">
        <f t="shared" si="33"/>
        <v>0</v>
      </c>
      <c r="O16" s="129">
        <f t="shared" si="33"/>
        <v>0</v>
      </c>
      <c r="P16" s="61">
        <f t="shared" si="34"/>
        <v>0</v>
      </c>
      <c r="Q16" s="46">
        <f>'[2]BOI#1'!$H125</f>
        <v>0</v>
      </c>
      <c r="R16" s="46"/>
      <c r="S16" s="47">
        <f t="shared" si="35"/>
        <v>0</v>
      </c>
      <c r="T16" s="46">
        <f>'[2]BOI#1'!$I125</f>
        <v>0</v>
      </c>
      <c r="U16" s="46"/>
      <c r="V16" s="47">
        <f t="shared" si="36"/>
        <v>0</v>
      </c>
      <c r="W16" s="46">
        <f>'[2]BOI#1'!$J125</f>
        <v>0</v>
      </c>
      <c r="X16" s="46"/>
      <c r="Y16" s="48">
        <f t="shared" si="37"/>
        <v>0</v>
      </c>
      <c r="Z16" s="190">
        <f t="shared" si="38"/>
        <v>0</v>
      </c>
      <c r="AA16" s="200">
        <f t="shared" si="38"/>
        <v>0</v>
      </c>
      <c r="AB16" s="61">
        <f t="shared" si="39"/>
        <v>0</v>
      </c>
      <c r="AC16" s="204">
        <f t="shared" si="40"/>
        <v>0</v>
      </c>
      <c r="AD16" s="133">
        <f t="shared" si="40"/>
        <v>0</v>
      </c>
      <c r="AE16" s="311">
        <f t="shared" si="41"/>
        <v>0</v>
      </c>
      <c r="AF16" s="297">
        <f>'[2]BOI#1'!$L125</f>
        <v>0</v>
      </c>
      <c r="AG16" s="46"/>
      <c r="AH16" s="50">
        <f t="shared" si="13"/>
        <v>0</v>
      </c>
      <c r="AI16" s="46">
        <f>'[2]BOI#1'!$M125</f>
        <v>0</v>
      </c>
      <c r="AJ16" s="46"/>
      <c r="AK16" s="50">
        <f t="shared" si="14"/>
        <v>0</v>
      </c>
      <c r="AL16" s="46">
        <f>'[2]BOI#1'!$N125</f>
        <v>0</v>
      </c>
      <c r="AM16" s="46"/>
      <c r="AN16" s="48">
        <f t="shared" si="15"/>
        <v>0</v>
      </c>
      <c r="AO16" s="190">
        <f t="shared" si="16"/>
        <v>0</v>
      </c>
      <c r="AP16" s="129">
        <f t="shared" si="16"/>
        <v>0</v>
      </c>
      <c r="AQ16" s="61">
        <f t="shared" si="17"/>
        <v>0</v>
      </c>
      <c r="AR16" s="46">
        <f>'[2]BOI#1'!$P125</f>
        <v>0</v>
      </c>
      <c r="AS16" s="46"/>
      <c r="AT16" s="47">
        <f t="shared" si="18"/>
        <v>0</v>
      </c>
      <c r="AU16" s="46">
        <f>'[2]BOI#1'!$Q125</f>
        <v>0</v>
      </c>
      <c r="AV16" s="46"/>
      <c r="AW16" s="47">
        <f t="shared" si="19"/>
        <v>0</v>
      </c>
      <c r="AX16" s="46">
        <f>'[2]BOI#1'!$R125</f>
        <v>0</v>
      </c>
      <c r="AY16" s="46"/>
      <c r="AZ16" s="50">
        <f t="shared" si="20"/>
        <v>0</v>
      </c>
      <c r="BA16" s="190">
        <f t="shared" si="21"/>
        <v>0</v>
      </c>
      <c r="BB16" s="200">
        <f t="shared" si="22"/>
        <v>0</v>
      </c>
      <c r="BC16" s="222">
        <f t="shared" si="23"/>
        <v>0</v>
      </c>
      <c r="BD16" s="204">
        <f t="shared" si="24"/>
        <v>0</v>
      </c>
      <c r="BE16" s="217">
        <f t="shared" si="25"/>
        <v>0</v>
      </c>
      <c r="BF16" s="225">
        <f t="shared" si="26"/>
        <v>0</v>
      </c>
      <c r="BG16" s="204">
        <f t="shared" si="27"/>
        <v>0</v>
      </c>
      <c r="BH16" s="133">
        <f t="shared" si="28"/>
        <v>0</v>
      </c>
      <c r="BI16" s="225">
        <f t="shared" si="29"/>
        <v>0</v>
      </c>
      <c r="BJ16" s="290"/>
      <c r="BK16" s="45">
        <f>VLOOKUP($B16,Test!$A$5:$H$58,5,0)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'[2]BOI#1'!$D126</f>
        <v>0</v>
      </c>
      <c r="F17" s="46"/>
      <c r="G17" s="47">
        <f t="shared" si="30"/>
        <v>0</v>
      </c>
      <c r="H17" s="46">
        <f>'[2]BOI#1'!$E126</f>
        <v>0</v>
      </c>
      <c r="I17" s="46"/>
      <c r="J17" s="47">
        <f t="shared" si="31"/>
        <v>0</v>
      </c>
      <c r="K17" s="46">
        <f>'[2]BOI#1'!$F126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'[2]BOI#1'!$H126</f>
        <v>0</v>
      </c>
      <c r="R17" s="46"/>
      <c r="S17" s="47">
        <f t="shared" si="35"/>
        <v>0</v>
      </c>
      <c r="T17" s="46">
        <f>'[2]BOI#1'!$I126</f>
        <v>0</v>
      </c>
      <c r="U17" s="46"/>
      <c r="V17" s="47">
        <f t="shared" si="36"/>
        <v>0</v>
      </c>
      <c r="W17" s="46">
        <f>'[2]BOI#1'!$J126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'[2]BOI#1'!$L126</f>
        <v>0</v>
      </c>
      <c r="AG17" s="46"/>
      <c r="AH17" s="50">
        <f t="shared" si="13"/>
        <v>0</v>
      </c>
      <c r="AI17" s="46">
        <f>'[2]BOI#1'!$M126</f>
        <v>0</v>
      </c>
      <c r="AJ17" s="46"/>
      <c r="AK17" s="50">
        <f t="shared" si="14"/>
        <v>0</v>
      </c>
      <c r="AL17" s="46">
        <f>'[2]BOI#1'!$N126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'[2]BOI#1'!$P126</f>
        <v>0</v>
      </c>
      <c r="AS17" s="46"/>
      <c r="AT17" s="47">
        <f t="shared" si="18"/>
        <v>0</v>
      </c>
      <c r="AU17" s="46">
        <f>'[2]BOI#1'!$Q126</f>
        <v>0</v>
      </c>
      <c r="AV17" s="46"/>
      <c r="AW17" s="47">
        <f t="shared" si="19"/>
        <v>0</v>
      </c>
      <c r="AX17" s="46">
        <f>'[2]BOI#1'!$R126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VLOOKUP($B17,Test!$A$5:$H$58,5,0)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'[2]BOI#1'!$D127</f>
        <v>0</v>
      </c>
      <c r="F18" s="46"/>
      <c r="G18" s="47">
        <f t="shared" si="30"/>
        <v>0</v>
      </c>
      <c r="H18" s="46">
        <f>'[2]BOI#1'!$E127</f>
        <v>0</v>
      </c>
      <c r="I18" s="46"/>
      <c r="J18" s="47">
        <f t="shared" si="31"/>
        <v>0</v>
      </c>
      <c r="K18" s="46">
        <f>'[2]BOI#1'!$F127</f>
        <v>0</v>
      </c>
      <c r="L18" s="46"/>
      <c r="M18" s="48">
        <f t="shared" si="32"/>
        <v>0</v>
      </c>
      <c r="N18" s="190">
        <f t="shared" si="33"/>
        <v>0</v>
      </c>
      <c r="O18" s="129">
        <f t="shared" si="33"/>
        <v>0</v>
      </c>
      <c r="P18" s="61">
        <f t="shared" si="34"/>
        <v>0</v>
      </c>
      <c r="Q18" s="46">
        <f>'[2]BOI#1'!$H127</f>
        <v>0</v>
      </c>
      <c r="R18" s="46"/>
      <c r="S18" s="47">
        <f t="shared" si="35"/>
        <v>0</v>
      </c>
      <c r="T18" s="46">
        <f>'[2]BOI#1'!$I127</f>
        <v>0</v>
      </c>
      <c r="U18" s="46"/>
      <c r="V18" s="47">
        <f t="shared" si="36"/>
        <v>0</v>
      </c>
      <c r="W18" s="46">
        <f>'[2]BOI#1'!$J127</f>
        <v>0</v>
      </c>
      <c r="X18" s="46"/>
      <c r="Y18" s="48">
        <f t="shared" si="37"/>
        <v>0</v>
      </c>
      <c r="Z18" s="190">
        <f t="shared" si="38"/>
        <v>0</v>
      </c>
      <c r="AA18" s="200">
        <f t="shared" si="38"/>
        <v>0</v>
      </c>
      <c r="AB18" s="61">
        <f t="shared" si="39"/>
        <v>0</v>
      </c>
      <c r="AC18" s="204">
        <f t="shared" si="40"/>
        <v>0</v>
      </c>
      <c r="AD18" s="133">
        <f t="shared" si="40"/>
        <v>0</v>
      </c>
      <c r="AE18" s="311">
        <f t="shared" si="41"/>
        <v>0</v>
      </c>
      <c r="AF18" s="297">
        <f>'[2]BOI#1'!$L127</f>
        <v>0</v>
      </c>
      <c r="AG18" s="46"/>
      <c r="AH18" s="50">
        <f t="shared" si="13"/>
        <v>0</v>
      </c>
      <c r="AI18" s="46">
        <f>'[2]BOI#1'!$M127</f>
        <v>0</v>
      </c>
      <c r="AJ18" s="46"/>
      <c r="AK18" s="50">
        <f t="shared" si="14"/>
        <v>0</v>
      </c>
      <c r="AL18" s="46">
        <f>'[2]BOI#1'!$N127</f>
        <v>0</v>
      </c>
      <c r="AM18" s="46"/>
      <c r="AN18" s="48">
        <f t="shared" si="15"/>
        <v>0</v>
      </c>
      <c r="AO18" s="190">
        <f t="shared" si="16"/>
        <v>0</v>
      </c>
      <c r="AP18" s="129">
        <f t="shared" si="16"/>
        <v>0</v>
      </c>
      <c r="AQ18" s="61">
        <f t="shared" si="17"/>
        <v>0</v>
      </c>
      <c r="AR18" s="46">
        <f>'[2]BOI#1'!$P127</f>
        <v>0</v>
      </c>
      <c r="AS18" s="46"/>
      <c r="AT18" s="47">
        <f t="shared" si="18"/>
        <v>0</v>
      </c>
      <c r="AU18" s="46">
        <f>'[2]BOI#1'!$Q127</f>
        <v>0</v>
      </c>
      <c r="AV18" s="46"/>
      <c r="AW18" s="47">
        <f t="shared" si="19"/>
        <v>0</v>
      </c>
      <c r="AX18" s="46">
        <f>'[2]BOI#1'!$R127</f>
        <v>0</v>
      </c>
      <c r="AY18" s="46"/>
      <c r="AZ18" s="50">
        <f t="shared" si="20"/>
        <v>0</v>
      </c>
      <c r="BA18" s="190">
        <f t="shared" si="21"/>
        <v>0</v>
      </c>
      <c r="BB18" s="200">
        <f t="shared" si="22"/>
        <v>0</v>
      </c>
      <c r="BC18" s="222">
        <f t="shared" si="23"/>
        <v>0</v>
      </c>
      <c r="BD18" s="204">
        <f t="shared" si="24"/>
        <v>0</v>
      </c>
      <c r="BE18" s="217">
        <f t="shared" si="25"/>
        <v>0</v>
      </c>
      <c r="BF18" s="225">
        <f t="shared" si="26"/>
        <v>0</v>
      </c>
      <c r="BG18" s="204">
        <f t="shared" si="27"/>
        <v>0</v>
      </c>
      <c r="BH18" s="133">
        <f t="shared" si="28"/>
        <v>0</v>
      </c>
      <c r="BI18" s="225">
        <f t="shared" si="29"/>
        <v>0</v>
      </c>
      <c r="BJ18" s="290"/>
      <c r="BK18" s="45">
        <f>VLOOKUP($B18,Test!$A$5:$H$58,5,0)</f>
        <v>0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'[2]BOI#1'!$D128</f>
        <v>0</v>
      </c>
      <c r="F19" s="46"/>
      <c r="G19" s="47">
        <f t="shared" si="30"/>
        <v>0</v>
      </c>
      <c r="H19" s="46">
        <f>'[2]BOI#1'!$E128</f>
        <v>0</v>
      </c>
      <c r="I19" s="46"/>
      <c r="J19" s="47">
        <f t="shared" si="31"/>
        <v>0</v>
      </c>
      <c r="K19" s="46">
        <f>'[2]BOI#1'!$F128</f>
        <v>0</v>
      </c>
      <c r="L19" s="46"/>
      <c r="M19" s="48">
        <f t="shared" si="32"/>
        <v>0</v>
      </c>
      <c r="N19" s="190">
        <f t="shared" si="33"/>
        <v>0</v>
      </c>
      <c r="O19" s="129">
        <f t="shared" si="33"/>
        <v>0</v>
      </c>
      <c r="P19" s="61">
        <f t="shared" si="34"/>
        <v>0</v>
      </c>
      <c r="Q19" s="46">
        <f>'[2]BOI#1'!$H128</f>
        <v>0</v>
      </c>
      <c r="R19" s="46"/>
      <c r="S19" s="47">
        <f t="shared" si="35"/>
        <v>0</v>
      </c>
      <c r="T19" s="46">
        <f>'[2]BOI#1'!$I128</f>
        <v>0</v>
      </c>
      <c r="U19" s="46"/>
      <c r="V19" s="47">
        <f t="shared" si="36"/>
        <v>0</v>
      </c>
      <c r="W19" s="46">
        <f>'[2]BOI#1'!$J128</f>
        <v>0</v>
      </c>
      <c r="X19" s="46"/>
      <c r="Y19" s="48">
        <f t="shared" si="37"/>
        <v>0</v>
      </c>
      <c r="Z19" s="190">
        <f t="shared" si="38"/>
        <v>0</v>
      </c>
      <c r="AA19" s="200">
        <f t="shared" si="38"/>
        <v>0</v>
      </c>
      <c r="AB19" s="61">
        <f t="shared" si="39"/>
        <v>0</v>
      </c>
      <c r="AC19" s="204">
        <f t="shared" si="40"/>
        <v>0</v>
      </c>
      <c r="AD19" s="133">
        <f t="shared" si="40"/>
        <v>0</v>
      </c>
      <c r="AE19" s="311">
        <f t="shared" si="41"/>
        <v>0</v>
      </c>
      <c r="AF19" s="297">
        <f>'[2]BOI#1'!$L128</f>
        <v>0</v>
      </c>
      <c r="AG19" s="46"/>
      <c r="AH19" s="50">
        <f t="shared" si="13"/>
        <v>0</v>
      </c>
      <c r="AI19" s="46">
        <f>'[2]BOI#1'!$M128</f>
        <v>0</v>
      </c>
      <c r="AJ19" s="46"/>
      <c r="AK19" s="50">
        <f t="shared" si="14"/>
        <v>0</v>
      </c>
      <c r="AL19" s="46">
        <f>'[2]BOI#1'!$N128</f>
        <v>0</v>
      </c>
      <c r="AM19" s="46"/>
      <c r="AN19" s="48">
        <f t="shared" si="15"/>
        <v>0</v>
      </c>
      <c r="AO19" s="190">
        <f t="shared" si="16"/>
        <v>0</v>
      </c>
      <c r="AP19" s="129">
        <f t="shared" si="16"/>
        <v>0</v>
      </c>
      <c r="AQ19" s="61">
        <f t="shared" si="17"/>
        <v>0</v>
      </c>
      <c r="AR19" s="46">
        <f>'[2]BOI#1'!$P128</f>
        <v>0</v>
      </c>
      <c r="AS19" s="46"/>
      <c r="AT19" s="47">
        <f t="shared" si="18"/>
        <v>0</v>
      </c>
      <c r="AU19" s="46">
        <f>'[2]BOI#1'!$Q128</f>
        <v>0</v>
      </c>
      <c r="AV19" s="46"/>
      <c r="AW19" s="47">
        <f t="shared" si="19"/>
        <v>0</v>
      </c>
      <c r="AX19" s="46">
        <f>'[2]BOI#1'!$R128</f>
        <v>0</v>
      </c>
      <c r="AY19" s="46"/>
      <c r="AZ19" s="50">
        <f t="shared" si="20"/>
        <v>0</v>
      </c>
      <c r="BA19" s="190">
        <f t="shared" si="21"/>
        <v>0</v>
      </c>
      <c r="BB19" s="200">
        <f t="shared" si="22"/>
        <v>0</v>
      </c>
      <c r="BC19" s="222">
        <f t="shared" si="23"/>
        <v>0</v>
      </c>
      <c r="BD19" s="204">
        <f t="shared" si="24"/>
        <v>0</v>
      </c>
      <c r="BE19" s="217">
        <f t="shared" si="25"/>
        <v>0</v>
      </c>
      <c r="BF19" s="225">
        <f t="shared" si="26"/>
        <v>0</v>
      </c>
      <c r="BG19" s="204">
        <f t="shared" si="27"/>
        <v>0</v>
      </c>
      <c r="BH19" s="133">
        <f t="shared" si="28"/>
        <v>0</v>
      </c>
      <c r="BI19" s="225">
        <f t="shared" si="29"/>
        <v>0</v>
      </c>
      <c r="BJ19" s="290"/>
      <c r="BK19" s="45">
        <f>VLOOKUP($B19,Test!$A$5:$H$58,5,0)</f>
        <v>0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'[2]BOI#1'!$D129</f>
        <v>0</v>
      </c>
      <c r="F20" s="46"/>
      <c r="G20" s="47">
        <f t="shared" si="30"/>
        <v>0</v>
      </c>
      <c r="H20" s="46">
        <f>'[2]BOI#1'!$E129</f>
        <v>0</v>
      </c>
      <c r="I20" s="46"/>
      <c r="J20" s="47">
        <f t="shared" si="31"/>
        <v>0</v>
      </c>
      <c r="K20" s="46">
        <f>'[2]BOI#1'!$F129</f>
        <v>0</v>
      </c>
      <c r="L20" s="46"/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'[2]BOI#1'!$H129</f>
        <v>0</v>
      </c>
      <c r="R20" s="46"/>
      <c r="S20" s="47">
        <f t="shared" si="35"/>
        <v>0</v>
      </c>
      <c r="T20" s="46">
        <f>'[2]BOI#1'!$I129</f>
        <v>0</v>
      </c>
      <c r="U20" s="46"/>
      <c r="V20" s="47">
        <f t="shared" si="36"/>
        <v>0</v>
      </c>
      <c r="W20" s="46">
        <f>'[2]BOI#1'!$J129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'[2]BOI#1'!$L129</f>
        <v>0</v>
      </c>
      <c r="AG20" s="46"/>
      <c r="AH20" s="50">
        <f t="shared" si="13"/>
        <v>0</v>
      </c>
      <c r="AI20" s="46">
        <f>'[2]BOI#1'!$M129</f>
        <v>0</v>
      </c>
      <c r="AJ20" s="46"/>
      <c r="AK20" s="50">
        <f t="shared" si="14"/>
        <v>0</v>
      </c>
      <c r="AL20" s="46">
        <f>'[2]BOI#1'!$N129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'[2]BOI#1'!$P129</f>
        <v>0</v>
      </c>
      <c r="AS20" s="46"/>
      <c r="AT20" s="47">
        <f t="shared" si="18"/>
        <v>0</v>
      </c>
      <c r="AU20" s="46">
        <f>'[2]BOI#1'!$Q129</f>
        <v>0</v>
      </c>
      <c r="AV20" s="46"/>
      <c r="AW20" s="47">
        <f t="shared" si="19"/>
        <v>0</v>
      </c>
      <c r="AX20" s="46">
        <f>'[2]BOI#1'!$R129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VLOOKUP($B20,Test!$A$5:$H$58,5,0)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'[2]BOI#1'!$D130</f>
        <v>0</v>
      </c>
      <c r="F21" s="46"/>
      <c r="G21" s="47">
        <f t="shared" si="30"/>
        <v>0</v>
      </c>
      <c r="H21" s="46">
        <f>'[2]BOI#1'!$E130</f>
        <v>0</v>
      </c>
      <c r="I21" s="46"/>
      <c r="J21" s="47">
        <f t="shared" si="31"/>
        <v>0</v>
      </c>
      <c r="K21" s="46">
        <f>'[2]BOI#1'!$F130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'[2]BOI#1'!$H130</f>
        <v>0</v>
      </c>
      <c r="R21" s="46"/>
      <c r="S21" s="47">
        <f t="shared" si="35"/>
        <v>0</v>
      </c>
      <c r="T21" s="46">
        <f>'[2]BOI#1'!$I130</f>
        <v>0</v>
      </c>
      <c r="U21" s="46"/>
      <c r="V21" s="47">
        <f t="shared" si="36"/>
        <v>0</v>
      </c>
      <c r="W21" s="46">
        <f>'[2]BOI#1'!$J130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'[2]BOI#1'!$L130</f>
        <v>0</v>
      </c>
      <c r="AG21" s="46"/>
      <c r="AH21" s="50">
        <f t="shared" si="13"/>
        <v>0</v>
      </c>
      <c r="AI21" s="46">
        <f>'[2]BOI#1'!$M130</f>
        <v>0</v>
      </c>
      <c r="AJ21" s="46"/>
      <c r="AK21" s="50">
        <f t="shared" si="14"/>
        <v>0</v>
      </c>
      <c r="AL21" s="46">
        <f>'[2]BOI#1'!$N130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'[2]BOI#1'!$P130</f>
        <v>0</v>
      </c>
      <c r="AS21" s="46"/>
      <c r="AT21" s="47">
        <f t="shared" si="18"/>
        <v>0</v>
      </c>
      <c r="AU21" s="46">
        <f>'[2]BOI#1'!$Q130</f>
        <v>0</v>
      </c>
      <c r="AV21" s="46"/>
      <c r="AW21" s="47">
        <f t="shared" si="19"/>
        <v>0</v>
      </c>
      <c r="AX21" s="46">
        <f>'[2]BOI#1'!$R130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VLOOKUP($B21,Test!$A$5:$H$58,5,0)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'[2]BOI#1'!$D131</f>
        <v>0</v>
      </c>
      <c r="F22" s="46"/>
      <c r="G22" s="47">
        <f t="shared" si="30"/>
        <v>0</v>
      </c>
      <c r="H22" s="46">
        <f>'[2]BOI#1'!$E131</f>
        <v>0</v>
      </c>
      <c r="I22" s="46"/>
      <c r="J22" s="47">
        <f t="shared" si="31"/>
        <v>0</v>
      </c>
      <c r="K22" s="46">
        <f>'[2]BOI#1'!$F131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'[2]BOI#1'!$H131</f>
        <v>0</v>
      </c>
      <c r="R22" s="46"/>
      <c r="S22" s="47">
        <f t="shared" si="35"/>
        <v>0</v>
      </c>
      <c r="T22" s="46">
        <f>'[2]BOI#1'!$I131</f>
        <v>0</v>
      </c>
      <c r="U22" s="46"/>
      <c r="V22" s="47">
        <f t="shared" si="36"/>
        <v>0</v>
      </c>
      <c r="W22" s="46">
        <f>'[2]BOI#1'!$J131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'[2]BOI#1'!$L131</f>
        <v>0</v>
      </c>
      <c r="AG22" s="46"/>
      <c r="AH22" s="50">
        <f t="shared" si="13"/>
        <v>0</v>
      </c>
      <c r="AI22" s="46">
        <f>'[2]BOI#1'!$M131</f>
        <v>0</v>
      </c>
      <c r="AJ22" s="46"/>
      <c r="AK22" s="50">
        <f t="shared" si="14"/>
        <v>0</v>
      </c>
      <c r="AL22" s="46">
        <f>'[2]BOI#1'!$N131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'[2]BOI#1'!$P131</f>
        <v>0</v>
      </c>
      <c r="AS22" s="46"/>
      <c r="AT22" s="47">
        <f t="shared" si="18"/>
        <v>0</v>
      </c>
      <c r="AU22" s="46">
        <f>'[2]BOI#1'!$Q131</f>
        <v>0</v>
      </c>
      <c r="AV22" s="46"/>
      <c r="AW22" s="47">
        <f t="shared" si="19"/>
        <v>0</v>
      </c>
      <c r="AX22" s="46">
        <f>'[2]BOI#1'!$R131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VLOOKUP($B22,Test!$A$5:$H$58,5,0)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'[2]BOI#1'!$D132</f>
        <v>0</v>
      </c>
      <c r="F23" s="46"/>
      <c r="G23" s="47">
        <f>+E23-F23</f>
        <v>0</v>
      </c>
      <c r="H23" s="46">
        <f>'[2]BOI#1'!$E132</f>
        <v>0</v>
      </c>
      <c r="I23" s="46"/>
      <c r="J23" s="47">
        <f t="shared" si="31"/>
        <v>0</v>
      </c>
      <c r="K23" s="46">
        <f>'[2]BOI#1'!$F132</f>
        <v>0</v>
      </c>
      <c r="L23" s="46"/>
      <c r="M23" s="48">
        <f t="shared" si="32"/>
        <v>0</v>
      </c>
      <c r="N23" s="190">
        <f t="shared" si="33"/>
        <v>0</v>
      </c>
      <c r="O23" s="129">
        <f t="shared" si="33"/>
        <v>0</v>
      </c>
      <c r="P23" s="61">
        <f t="shared" si="34"/>
        <v>0</v>
      </c>
      <c r="Q23" s="46">
        <f>'[2]BOI#1'!$H132</f>
        <v>0</v>
      </c>
      <c r="R23" s="46"/>
      <c r="S23" s="47">
        <f t="shared" si="35"/>
        <v>0</v>
      </c>
      <c r="T23" s="46">
        <f>'[2]BOI#1'!$I132</f>
        <v>0</v>
      </c>
      <c r="U23" s="46"/>
      <c r="V23" s="47">
        <f t="shared" si="36"/>
        <v>0</v>
      </c>
      <c r="W23" s="46">
        <f>'[2]BOI#1'!$J132</f>
        <v>0</v>
      </c>
      <c r="X23" s="46"/>
      <c r="Y23" s="48">
        <f t="shared" si="37"/>
        <v>0</v>
      </c>
      <c r="Z23" s="190">
        <f t="shared" si="38"/>
        <v>0</v>
      </c>
      <c r="AA23" s="200">
        <f t="shared" si="38"/>
        <v>0</v>
      </c>
      <c r="AB23" s="61">
        <f t="shared" si="39"/>
        <v>0</v>
      </c>
      <c r="AC23" s="204">
        <f t="shared" si="40"/>
        <v>0</v>
      </c>
      <c r="AD23" s="133">
        <f t="shared" si="40"/>
        <v>0</v>
      </c>
      <c r="AE23" s="311">
        <f t="shared" si="41"/>
        <v>0</v>
      </c>
      <c r="AF23" s="297">
        <f>'[2]BOI#1'!$L132</f>
        <v>0</v>
      </c>
      <c r="AG23" s="46"/>
      <c r="AH23" s="50">
        <f t="shared" si="13"/>
        <v>0</v>
      </c>
      <c r="AI23" s="46">
        <f>'[2]BOI#1'!$M132</f>
        <v>0</v>
      </c>
      <c r="AJ23" s="46"/>
      <c r="AK23" s="50">
        <f t="shared" si="14"/>
        <v>0</v>
      </c>
      <c r="AL23" s="46">
        <f>'[2]BOI#1'!$N132</f>
        <v>0</v>
      </c>
      <c r="AM23" s="46"/>
      <c r="AN23" s="48">
        <f t="shared" si="15"/>
        <v>0</v>
      </c>
      <c r="AO23" s="190">
        <f t="shared" si="16"/>
        <v>0</v>
      </c>
      <c r="AP23" s="129">
        <f t="shared" si="16"/>
        <v>0</v>
      </c>
      <c r="AQ23" s="61">
        <f t="shared" si="17"/>
        <v>0</v>
      </c>
      <c r="AR23" s="46">
        <f>'[2]BOI#1'!$P132</f>
        <v>0</v>
      </c>
      <c r="AS23" s="46"/>
      <c r="AT23" s="47">
        <f t="shared" si="18"/>
        <v>0</v>
      </c>
      <c r="AU23" s="46">
        <f>'[2]BOI#1'!$Q132</f>
        <v>0</v>
      </c>
      <c r="AV23" s="46"/>
      <c r="AW23" s="47">
        <f t="shared" si="19"/>
        <v>0</v>
      </c>
      <c r="AX23" s="46">
        <f>'[2]BOI#1'!$R132</f>
        <v>0</v>
      </c>
      <c r="AY23" s="46"/>
      <c r="AZ23" s="50">
        <f t="shared" si="20"/>
        <v>0</v>
      </c>
      <c r="BA23" s="190">
        <f t="shared" si="21"/>
        <v>0</v>
      </c>
      <c r="BB23" s="200">
        <f t="shared" si="22"/>
        <v>0</v>
      </c>
      <c r="BC23" s="222">
        <f t="shared" si="23"/>
        <v>0</v>
      </c>
      <c r="BD23" s="204">
        <f t="shared" si="24"/>
        <v>0</v>
      </c>
      <c r="BE23" s="217">
        <f t="shared" si="25"/>
        <v>0</v>
      </c>
      <c r="BF23" s="225">
        <f t="shared" si="26"/>
        <v>0</v>
      </c>
      <c r="BG23" s="204">
        <f t="shared" si="27"/>
        <v>0</v>
      </c>
      <c r="BH23" s="133">
        <f t="shared" si="28"/>
        <v>0</v>
      </c>
      <c r="BI23" s="225">
        <f t="shared" si="29"/>
        <v>0</v>
      </c>
      <c r="BJ23" s="290"/>
      <c r="BK23" s="45">
        <f>VLOOKUP($B23,Test!$A$5:$H$58,5,0)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'[2]BOI#1'!$D133</f>
        <v>0</v>
      </c>
      <c r="F24" s="46"/>
      <c r="G24" s="47">
        <f t="shared" ref="G24:G51" si="43">+E24-F24</f>
        <v>0</v>
      </c>
      <c r="H24" s="46">
        <f>'[2]BOI#1'!$E133</f>
        <v>0</v>
      </c>
      <c r="I24" s="46"/>
      <c r="J24" s="47">
        <f t="shared" si="31"/>
        <v>0</v>
      </c>
      <c r="K24" s="46">
        <f>'[2]BOI#1'!$F133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'[2]BOI#1'!$H133</f>
        <v>0</v>
      </c>
      <c r="R24" s="46"/>
      <c r="S24" s="47">
        <f t="shared" si="35"/>
        <v>0</v>
      </c>
      <c r="T24" s="46">
        <f>'[2]BOI#1'!$I133</f>
        <v>0</v>
      </c>
      <c r="U24" s="46"/>
      <c r="V24" s="47">
        <f t="shared" si="36"/>
        <v>0</v>
      </c>
      <c r="W24" s="46">
        <f>'[2]BOI#1'!$J133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'[2]BOI#1'!$L133</f>
        <v>0</v>
      </c>
      <c r="AG24" s="46"/>
      <c r="AH24" s="50">
        <f t="shared" si="13"/>
        <v>0</v>
      </c>
      <c r="AI24" s="46">
        <f>'[2]BOI#1'!$M133</f>
        <v>0</v>
      </c>
      <c r="AJ24" s="46"/>
      <c r="AK24" s="50">
        <f t="shared" si="14"/>
        <v>0</v>
      </c>
      <c r="AL24" s="46">
        <f>'[2]BOI#1'!$N133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'[2]BOI#1'!$P133</f>
        <v>0</v>
      </c>
      <c r="AS24" s="46"/>
      <c r="AT24" s="47">
        <f t="shared" si="18"/>
        <v>0</v>
      </c>
      <c r="AU24" s="46">
        <f>'[2]BOI#1'!$Q133</f>
        <v>0</v>
      </c>
      <c r="AV24" s="46"/>
      <c r="AW24" s="47">
        <f t="shared" si="19"/>
        <v>0</v>
      </c>
      <c r="AX24" s="46">
        <f>'[2]BOI#1'!$R133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VLOOKUP($B24,Test!$A$5:$H$58,5,0)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'[2]BOI#1'!$D134</f>
        <v>0</v>
      </c>
      <c r="F25" s="46"/>
      <c r="G25" s="47">
        <f t="shared" si="43"/>
        <v>0</v>
      </c>
      <c r="H25" s="46">
        <f>'[2]BOI#1'!$E134</f>
        <v>0</v>
      </c>
      <c r="I25" s="46"/>
      <c r="J25" s="47">
        <f t="shared" si="31"/>
        <v>0</v>
      </c>
      <c r="K25" s="46">
        <f>'[2]BOI#1'!$F134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'[2]BOI#1'!$H134</f>
        <v>0</v>
      </c>
      <c r="R25" s="46"/>
      <c r="S25" s="47">
        <f t="shared" si="35"/>
        <v>0</v>
      </c>
      <c r="T25" s="46">
        <f>'[2]BOI#1'!$I134</f>
        <v>0</v>
      </c>
      <c r="U25" s="46"/>
      <c r="V25" s="47">
        <f t="shared" si="36"/>
        <v>0</v>
      </c>
      <c r="W25" s="46">
        <f>'[2]BOI#1'!$J134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'[2]BOI#1'!$L134</f>
        <v>0</v>
      </c>
      <c r="AG25" s="46"/>
      <c r="AH25" s="50">
        <f t="shared" si="13"/>
        <v>0</v>
      </c>
      <c r="AI25" s="46">
        <f>'[2]BOI#1'!$M134</f>
        <v>0</v>
      </c>
      <c r="AJ25" s="46"/>
      <c r="AK25" s="50">
        <f t="shared" si="14"/>
        <v>0</v>
      </c>
      <c r="AL25" s="46">
        <f>'[2]BOI#1'!$N134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'[2]BOI#1'!$P134</f>
        <v>0</v>
      </c>
      <c r="AS25" s="46"/>
      <c r="AT25" s="47">
        <f t="shared" si="18"/>
        <v>0</v>
      </c>
      <c r="AU25" s="46">
        <f>'[2]BOI#1'!$Q134</f>
        <v>0</v>
      </c>
      <c r="AV25" s="46"/>
      <c r="AW25" s="47">
        <f t="shared" si="19"/>
        <v>0</v>
      </c>
      <c r="AX25" s="46">
        <f>'[2]BOI#1'!$R134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VLOOKUP($B25,Test!$A$5:$H$58,5,0)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'[2]BOI#1'!$D135</f>
        <v>0</v>
      </c>
      <c r="F26" s="46"/>
      <c r="G26" s="47">
        <f t="shared" si="43"/>
        <v>0</v>
      </c>
      <c r="H26" s="46">
        <f>'[2]BOI#1'!$E135</f>
        <v>0</v>
      </c>
      <c r="I26" s="46"/>
      <c r="J26" s="47">
        <f t="shared" si="31"/>
        <v>0</v>
      </c>
      <c r="K26" s="46">
        <f>'[2]BOI#1'!$F135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'[2]BOI#1'!$H135</f>
        <v>0</v>
      </c>
      <c r="R26" s="46"/>
      <c r="S26" s="47">
        <f t="shared" si="35"/>
        <v>0</v>
      </c>
      <c r="T26" s="46">
        <f>'[2]BOI#1'!$I135</f>
        <v>0</v>
      </c>
      <c r="U26" s="46"/>
      <c r="V26" s="47">
        <f t="shared" si="36"/>
        <v>0</v>
      </c>
      <c r="W26" s="46">
        <f>'[2]BOI#1'!$J135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'[2]BOI#1'!$L135</f>
        <v>0</v>
      </c>
      <c r="AG26" s="46"/>
      <c r="AH26" s="50">
        <f t="shared" si="13"/>
        <v>0</v>
      </c>
      <c r="AI26" s="46">
        <f>'[2]BOI#1'!$M135</f>
        <v>0</v>
      </c>
      <c r="AJ26" s="46"/>
      <c r="AK26" s="50">
        <f t="shared" si="14"/>
        <v>0</v>
      </c>
      <c r="AL26" s="46">
        <f>'[2]BOI#1'!$N135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'[2]BOI#1'!$P135</f>
        <v>0</v>
      </c>
      <c r="AS26" s="46"/>
      <c r="AT26" s="47">
        <f t="shared" si="18"/>
        <v>0</v>
      </c>
      <c r="AU26" s="46">
        <f>'[2]BOI#1'!$Q135</f>
        <v>0</v>
      </c>
      <c r="AV26" s="46"/>
      <c r="AW26" s="47">
        <f t="shared" si="19"/>
        <v>0</v>
      </c>
      <c r="AX26" s="46">
        <f>'[2]BOI#1'!$R135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VLOOKUP($B26,Test!$A$5:$H$58,5,0)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'[2]BOI#1'!$D136</f>
        <v>0</v>
      </c>
      <c r="F27" s="46"/>
      <c r="G27" s="47">
        <f t="shared" si="43"/>
        <v>0</v>
      </c>
      <c r="H27" s="46">
        <f>'[2]BOI#1'!$E136</f>
        <v>0</v>
      </c>
      <c r="I27" s="46"/>
      <c r="J27" s="47">
        <f t="shared" si="31"/>
        <v>0</v>
      </c>
      <c r="K27" s="46">
        <f>'[2]BOI#1'!$F136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'[2]BOI#1'!$H136</f>
        <v>0</v>
      </c>
      <c r="R27" s="46"/>
      <c r="S27" s="47">
        <f t="shared" si="35"/>
        <v>0</v>
      </c>
      <c r="T27" s="46">
        <f>'[2]BOI#1'!$I136</f>
        <v>0</v>
      </c>
      <c r="U27" s="46"/>
      <c r="V27" s="47">
        <f t="shared" si="36"/>
        <v>0</v>
      </c>
      <c r="W27" s="46">
        <f>'[2]BOI#1'!$J136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'[2]BOI#1'!$L136</f>
        <v>0</v>
      </c>
      <c r="AG27" s="46"/>
      <c r="AH27" s="50">
        <f t="shared" si="13"/>
        <v>0</v>
      </c>
      <c r="AI27" s="46">
        <f>'[2]BOI#1'!$M136</f>
        <v>0</v>
      </c>
      <c r="AJ27" s="46"/>
      <c r="AK27" s="50">
        <f t="shared" si="14"/>
        <v>0</v>
      </c>
      <c r="AL27" s="46">
        <f>'[2]BOI#1'!$N136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'[2]BOI#1'!$P136</f>
        <v>0</v>
      </c>
      <c r="AS27" s="46"/>
      <c r="AT27" s="47">
        <f t="shared" si="18"/>
        <v>0</v>
      </c>
      <c r="AU27" s="46">
        <f>'[2]BOI#1'!$Q136</f>
        <v>0</v>
      </c>
      <c r="AV27" s="46"/>
      <c r="AW27" s="47">
        <f t="shared" si="19"/>
        <v>0</v>
      </c>
      <c r="AX27" s="46">
        <f>'[2]BOI#1'!$R136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VLOOKUP($B27,Test!$A$5:$H$58,5,0)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'[2]BOI#1'!$D137</f>
        <v>0</v>
      </c>
      <c r="F28" s="46"/>
      <c r="G28" s="47">
        <f t="shared" si="43"/>
        <v>0</v>
      </c>
      <c r="H28" s="46">
        <f>'[2]BOI#1'!$E137</f>
        <v>0</v>
      </c>
      <c r="I28" s="46"/>
      <c r="J28" s="47">
        <f t="shared" si="31"/>
        <v>0</v>
      </c>
      <c r="K28" s="46">
        <f>'[2]BOI#1'!$F137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'[2]BOI#1'!$H137</f>
        <v>0</v>
      </c>
      <c r="R28" s="46"/>
      <c r="S28" s="47">
        <f t="shared" si="35"/>
        <v>0</v>
      </c>
      <c r="T28" s="46">
        <f>'[2]BOI#1'!$I137</f>
        <v>0</v>
      </c>
      <c r="U28" s="46"/>
      <c r="V28" s="47">
        <f t="shared" si="36"/>
        <v>0</v>
      </c>
      <c r="W28" s="46">
        <f>'[2]BOI#1'!$J137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'[2]BOI#1'!$L137</f>
        <v>0</v>
      </c>
      <c r="AG28" s="46"/>
      <c r="AH28" s="50">
        <f t="shared" si="13"/>
        <v>0</v>
      </c>
      <c r="AI28" s="46">
        <f>'[2]BOI#1'!$M137</f>
        <v>0</v>
      </c>
      <c r="AJ28" s="46"/>
      <c r="AK28" s="50">
        <f t="shared" si="14"/>
        <v>0</v>
      </c>
      <c r="AL28" s="46">
        <f>'[2]BOI#1'!$N137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'[2]BOI#1'!$P137</f>
        <v>0</v>
      </c>
      <c r="AS28" s="46"/>
      <c r="AT28" s="47">
        <f t="shared" si="18"/>
        <v>0</v>
      </c>
      <c r="AU28" s="46">
        <f>'[2]BOI#1'!$Q137</f>
        <v>0</v>
      </c>
      <c r="AV28" s="46"/>
      <c r="AW28" s="47">
        <f t="shared" si="19"/>
        <v>0</v>
      </c>
      <c r="AX28" s="46">
        <f>'[2]BOI#1'!$R137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VLOOKUP($B28,Test!$A$5:$H$58,5,0)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'[2]BOI#1'!$D138</f>
        <v>0</v>
      </c>
      <c r="F29" s="46"/>
      <c r="G29" s="47">
        <f t="shared" si="43"/>
        <v>0</v>
      </c>
      <c r="H29" s="46">
        <f>'[2]BOI#1'!$E138</f>
        <v>0</v>
      </c>
      <c r="I29" s="46"/>
      <c r="J29" s="47">
        <f t="shared" si="31"/>
        <v>0</v>
      </c>
      <c r="K29" s="46">
        <f>'[2]BOI#1'!$F138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'[2]BOI#1'!$H138</f>
        <v>0</v>
      </c>
      <c r="R29" s="46"/>
      <c r="S29" s="47">
        <f t="shared" si="35"/>
        <v>0</v>
      </c>
      <c r="T29" s="46">
        <f>'[2]BOI#1'!$I138</f>
        <v>0</v>
      </c>
      <c r="U29" s="46"/>
      <c r="V29" s="47">
        <f t="shared" si="36"/>
        <v>0</v>
      </c>
      <c r="W29" s="46">
        <f>'[2]BOI#1'!$J138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'[2]BOI#1'!$L138</f>
        <v>0</v>
      </c>
      <c r="AG29" s="46"/>
      <c r="AH29" s="50">
        <f t="shared" si="13"/>
        <v>0</v>
      </c>
      <c r="AI29" s="46">
        <f>'[2]BOI#1'!$M138</f>
        <v>0</v>
      </c>
      <c r="AJ29" s="46"/>
      <c r="AK29" s="50">
        <f t="shared" si="14"/>
        <v>0</v>
      </c>
      <c r="AL29" s="46">
        <f>'[2]BOI#1'!$N138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'[2]BOI#1'!$P138</f>
        <v>0</v>
      </c>
      <c r="AS29" s="46"/>
      <c r="AT29" s="47">
        <f t="shared" si="18"/>
        <v>0</v>
      </c>
      <c r="AU29" s="46">
        <f>'[2]BOI#1'!$Q138</f>
        <v>0</v>
      </c>
      <c r="AV29" s="46"/>
      <c r="AW29" s="47">
        <f t="shared" si="19"/>
        <v>0</v>
      </c>
      <c r="AX29" s="46">
        <f>'[2]BOI#1'!$R138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VLOOKUP($B29,Test!$A$5:$H$58,5,0)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'[2]BOI#1'!$D139</f>
        <v>0</v>
      </c>
      <c r="F30" s="46"/>
      <c r="G30" s="47">
        <f t="shared" si="43"/>
        <v>0</v>
      </c>
      <c r="H30" s="46">
        <f>'[2]BOI#1'!$E139</f>
        <v>0</v>
      </c>
      <c r="I30" s="46"/>
      <c r="J30" s="47">
        <f t="shared" si="31"/>
        <v>0</v>
      </c>
      <c r="K30" s="46">
        <f>'[2]BOI#1'!$F139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'[2]BOI#1'!$H139</f>
        <v>0</v>
      </c>
      <c r="R30" s="46"/>
      <c r="S30" s="47">
        <f t="shared" si="35"/>
        <v>0</v>
      </c>
      <c r="T30" s="46">
        <f>'[2]BOI#1'!$I139</f>
        <v>0</v>
      </c>
      <c r="U30" s="46"/>
      <c r="V30" s="47">
        <f t="shared" si="36"/>
        <v>0</v>
      </c>
      <c r="W30" s="46">
        <f>'[2]BOI#1'!$J139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'[2]BOI#1'!$L139</f>
        <v>0</v>
      </c>
      <c r="AG30" s="46"/>
      <c r="AH30" s="50">
        <f t="shared" si="13"/>
        <v>0</v>
      </c>
      <c r="AI30" s="46">
        <f>'[2]BOI#1'!$M139</f>
        <v>0</v>
      </c>
      <c r="AJ30" s="46"/>
      <c r="AK30" s="50">
        <f t="shared" si="14"/>
        <v>0</v>
      </c>
      <c r="AL30" s="46">
        <f>'[2]BOI#1'!$N139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'[2]BOI#1'!$P139</f>
        <v>0</v>
      </c>
      <c r="AS30" s="46"/>
      <c r="AT30" s="47">
        <f t="shared" si="18"/>
        <v>0</v>
      </c>
      <c r="AU30" s="46">
        <f>'[2]BOI#1'!$Q139</f>
        <v>0</v>
      </c>
      <c r="AV30" s="46"/>
      <c r="AW30" s="47">
        <f t="shared" si="19"/>
        <v>0</v>
      </c>
      <c r="AX30" s="46">
        <f>'[2]BOI#1'!$R139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VLOOKUP($B30,Test!$A$5:$H$58,5,0)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'[2]BOI#1'!$D140</f>
        <v>0</v>
      </c>
      <c r="F31" s="46"/>
      <c r="G31" s="47">
        <f t="shared" si="43"/>
        <v>0</v>
      </c>
      <c r="H31" s="46">
        <f>'[2]BOI#1'!$E140</f>
        <v>0</v>
      </c>
      <c r="I31" s="46"/>
      <c r="J31" s="47">
        <f t="shared" si="31"/>
        <v>0</v>
      </c>
      <c r="K31" s="46">
        <f>'[2]BOI#1'!$F140</f>
        <v>0</v>
      </c>
      <c r="L31" s="46"/>
      <c r="M31" s="48">
        <f t="shared" si="32"/>
        <v>0</v>
      </c>
      <c r="N31" s="190">
        <f t="shared" si="33"/>
        <v>0</v>
      </c>
      <c r="O31" s="129">
        <f t="shared" si="33"/>
        <v>0</v>
      </c>
      <c r="P31" s="61">
        <f t="shared" si="34"/>
        <v>0</v>
      </c>
      <c r="Q31" s="46">
        <f>'[2]BOI#1'!$H140</f>
        <v>0</v>
      </c>
      <c r="R31" s="46"/>
      <c r="S31" s="47">
        <f t="shared" si="35"/>
        <v>0</v>
      </c>
      <c r="T31" s="46">
        <f>'[2]BOI#1'!$I140</f>
        <v>0</v>
      </c>
      <c r="U31" s="46"/>
      <c r="V31" s="47">
        <f t="shared" si="36"/>
        <v>0</v>
      </c>
      <c r="W31" s="46">
        <f>'[2]BOI#1'!$J140</f>
        <v>0</v>
      </c>
      <c r="X31" s="46"/>
      <c r="Y31" s="48">
        <f t="shared" si="37"/>
        <v>0</v>
      </c>
      <c r="Z31" s="190">
        <f t="shared" si="38"/>
        <v>0</v>
      </c>
      <c r="AA31" s="200">
        <f t="shared" si="38"/>
        <v>0</v>
      </c>
      <c r="AB31" s="61">
        <f t="shared" si="39"/>
        <v>0</v>
      </c>
      <c r="AC31" s="204">
        <f t="shared" si="40"/>
        <v>0</v>
      </c>
      <c r="AD31" s="133">
        <f t="shared" si="40"/>
        <v>0</v>
      </c>
      <c r="AE31" s="311">
        <f t="shared" si="41"/>
        <v>0</v>
      </c>
      <c r="AF31" s="297">
        <f>'[2]BOI#1'!$L140</f>
        <v>0</v>
      </c>
      <c r="AG31" s="46"/>
      <c r="AH31" s="50">
        <f t="shared" si="13"/>
        <v>0</v>
      </c>
      <c r="AI31" s="46">
        <f>'[2]BOI#1'!$M140</f>
        <v>0</v>
      </c>
      <c r="AJ31" s="46"/>
      <c r="AK31" s="50">
        <f t="shared" si="14"/>
        <v>0</v>
      </c>
      <c r="AL31" s="46">
        <f>'[2]BOI#1'!$N140</f>
        <v>0</v>
      </c>
      <c r="AM31" s="46"/>
      <c r="AN31" s="48">
        <f t="shared" si="15"/>
        <v>0</v>
      </c>
      <c r="AO31" s="190">
        <f t="shared" si="16"/>
        <v>0</v>
      </c>
      <c r="AP31" s="129">
        <f t="shared" si="16"/>
        <v>0</v>
      </c>
      <c r="AQ31" s="61">
        <f t="shared" si="17"/>
        <v>0</v>
      </c>
      <c r="AR31" s="46">
        <f>'[2]BOI#1'!$P140</f>
        <v>0</v>
      </c>
      <c r="AS31" s="46"/>
      <c r="AT31" s="47">
        <f t="shared" si="18"/>
        <v>0</v>
      </c>
      <c r="AU31" s="46">
        <f>'[2]BOI#1'!$Q140</f>
        <v>0</v>
      </c>
      <c r="AV31" s="46"/>
      <c r="AW31" s="47">
        <f t="shared" si="19"/>
        <v>0</v>
      </c>
      <c r="AX31" s="46">
        <f>'[2]BOI#1'!$R140</f>
        <v>0</v>
      </c>
      <c r="AY31" s="46"/>
      <c r="AZ31" s="50">
        <f t="shared" si="20"/>
        <v>0</v>
      </c>
      <c r="BA31" s="190">
        <f t="shared" si="21"/>
        <v>0</v>
      </c>
      <c r="BB31" s="200">
        <f t="shared" si="22"/>
        <v>0</v>
      </c>
      <c r="BC31" s="222">
        <f t="shared" si="23"/>
        <v>0</v>
      </c>
      <c r="BD31" s="204">
        <f t="shared" si="24"/>
        <v>0</v>
      </c>
      <c r="BE31" s="217">
        <f t="shared" si="25"/>
        <v>0</v>
      </c>
      <c r="BF31" s="225">
        <f t="shared" si="26"/>
        <v>0</v>
      </c>
      <c r="BG31" s="204">
        <f t="shared" si="27"/>
        <v>0</v>
      </c>
      <c r="BH31" s="133">
        <f t="shared" si="28"/>
        <v>0</v>
      </c>
      <c r="BI31" s="225">
        <f t="shared" si="29"/>
        <v>0</v>
      </c>
      <c r="BJ31" s="290"/>
      <c r="BK31" s="45">
        <f>VLOOKUP($B31,Test!$A$5:$H$58,5,0)</f>
        <v>0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'[2]BOI#1'!$D141</f>
        <v>0</v>
      </c>
      <c r="F32" s="46"/>
      <c r="G32" s="47">
        <f t="shared" si="43"/>
        <v>0</v>
      </c>
      <c r="H32" s="46">
        <f>'[2]BOI#1'!$E141</f>
        <v>0</v>
      </c>
      <c r="I32" s="46"/>
      <c r="J32" s="47">
        <f t="shared" si="31"/>
        <v>0</v>
      </c>
      <c r="K32" s="46">
        <f>'[2]BOI#1'!$F141</f>
        <v>0</v>
      </c>
      <c r="L32" s="46"/>
      <c r="M32" s="48">
        <f t="shared" si="32"/>
        <v>0</v>
      </c>
      <c r="N32" s="190">
        <f t="shared" si="33"/>
        <v>0</v>
      </c>
      <c r="O32" s="129">
        <f t="shared" si="33"/>
        <v>0</v>
      </c>
      <c r="P32" s="61">
        <f t="shared" si="34"/>
        <v>0</v>
      </c>
      <c r="Q32" s="46">
        <f>'[2]BOI#1'!$H141</f>
        <v>0</v>
      </c>
      <c r="R32" s="46"/>
      <c r="S32" s="47">
        <f t="shared" si="35"/>
        <v>0</v>
      </c>
      <c r="T32" s="46">
        <f>'[2]BOI#1'!$I141</f>
        <v>0</v>
      </c>
      <c r="U32" s="46"/>
      <c r="V32" s="47">
        <f t="shared" si="36"/>
        <v>0</v>
      </c>
      <c r="W32" s="46">
        <f>'[2]BOI#1'!$J141</f>
        <v>0</v>
      </c>
      <c r="X32" s="46"/>
      <c r="Y32" s="48">
        <f t="shared" si="37"/>
        <v>0</v>
      </c>
      <c r="Z32" s="190">
        <f t="shared" si="38"/>
        <v>0</v>
      </c>
      <c r="AA32" s="200">
        <f t="shared" si="38"/>
        <v>0</v>
      </c>
      <c r="AB32" s="61">
        <f t="shared" si="39"/>
        <v>0</v>
      </c>
      <c r="AC32" s="204">
        <f t="shared" si="40"/>
        <v>0</v>
      </c>
      <c r="AD32" s="133">
        <f t="shared" si="40"/>
        <v>0</v>
      </c>
      <c r="AE32" s="311">
        <f t="shared" si="41"/>
        <v>0</v>
      </c>
      <c r="AF32" s="297">
        <f>'[2]BOI#1'!$L141</f>
        <v>0</v>
      </c>
      <c r="AG32" s="46"/>
      <c r="AH32" s="50">
        <f t="shared" si="13"/>
        <v>0</v>
      </c>
      <c r="AI32" s="46">
        <f>'[2]BOI#1'!$M141</f>
        <v>0</v>
      </c>
      <c r="AJ32" s="46"/>
      <c r="AK32" s="50">
        <f t="shared" si="14"/>
        <v>0</v>
      </c>
      <c r="AL32" s="46">
        <f>'[2]BOI#1'!$N141</f>
        <v>0</v>
      </c>
      <c r="AM32" s="46"/>
      <c r="AN32" s="48">
        <f t="shared" si="15"/>
        <v>0</v>
      </c>
      <c r="AO32" s="190">
        <f t="shared" si="16"/>
        <v>0</v>
      </c>
      <c r="AP32" s="129">
        <f t="shared" si="16"/>
        <v>0</v>
      </c>
      <c r="AQ32" s="61">
        <f t="shared" si="17"/>
        <v>0</v>
      </c>
      <c r="AR32" s="46">
        <f>'[2]BOI#1'!$P141</f>
        <v>0</v>
      </c>
      <c r="AS32" s="46"/>
      <c r="AT32" s="47">
        <f t="shared" si="18"/>
        <v>0</v>
      </c>
      <c r="AU32" s="46">
        <f>'[2]BOI#1'!$Q141</f>
        <v>0</v>
      </c>
      <c r="AV32" s="46"/>
      <c r="AW32" s="47">
        <f t="shared" si="19"/>
        <v>0</v>
      </c>
      <c r="AX32" s="46">
        <f>'[2]BOI#1'!$R141</f>
        <v>0</v>
      </c>
      <c r="AY32" s="46"/>
      <c r="AZ32" s="50">
        <f t="shared" si="20"/>
        <v>0</v>
      </c>
      <c r="BA32" s="190">
        <f t="shared" si="21"/>
        <v>0</v>
      </c>
      <c r="BB32" s="200">
        <f t="shared" si="22"/>
        <v>0</v>
      </c>
      <c r="BC32" s="222">
        <f t="shared" si="23"/>
        <v>0</v>
      </c>
      <c r="BD32" s="204">
        <f t="shared" si="24"/>
        <v>0</v>
      </c>
      <c r="BE32" s="217">
        <f t="shared" si="25"/>
        <v>0</v>
      </c>
      <c r="BF32" s="225">
        <f t="shared" si="26"/>
        <v>0</v>
      </c>
      <c r="BG32" s="204">
        <f t="shared" si="27"/>
        <v>0</v>
      </c>
      <c r="BH32" s="133">
        <f t="shared" si="28"/>
        <v>0</v>
      </c>
      <c r="BI32" s="225">
        <f t="shared" si="29"/>
        <v>0</v>
      </c>
      <c r="BJ32" s="290"/>
      <c r="BK32" s="45">
        <f>VLOOKUP($B32,Test!$A$5:$H$58,5,0)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'[2]BOI#1'!$D142</f>
        <v>0</v>
      </c>
      <c r="F33" s="46"/>
      <c r="G33" s="47">
        <f t="shared" si="43"/>
        <v>0</v>
      </c>
      <c r="H33" s="46">
        <f>'[2]BOI#1'!$E142</f>
        <v>0</v>
      </c>
      <c r="I33" s="46"/>
      <c r="J33" s="47">
        <f t="shared" si="31"/>
        <v>0</v>
      </c>
      <c r="K33" s="46">
        <f>'[2]BOI#1'!$F142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'[2]BOI#1'!$H142</f>
        <v>0</v>
      </c>
      <c r="R33" s="46"/>
      <c r="S33" s="47">
        <f t="shared" si="35"/>
        <v>0</v>
      </c>
      <c r="T33" s="46">
        <f>'[2]BOI#1'!$I142</f>
        <v>0</v>
      </c>
      <c r="U33" s="46"/>
      <c r="V33" s="47">
        <f t="shared" si="36"/>
        <v>0</v>
      </c>
      <c r="W33" s="46">
        <f>'[2]BOI#1'!$J142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'[2]BOI#1'!$L142</f>
        <v>0</v>
      </c>
      <c r="AG33" s="46"/>
      <c r="AH33" s="50">
        <f t="shared" si="13"/>
        <v>0</v>
      </c>
      <c r="AI33" s="46">
        <f>'[2]BOI#1'!$M142</f>
        <v>0</v>
      </c>
      <c r="AJ33" s="46"/>
      <c r="AK33" s="50">
        <f t="shared" si="14"/>
        <v>0</v>
      </c>
      <c r="AL33" s="46">
        <f>'[2]BOI#1'!$N142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'[2]BOI#1'!$P142</f>
        <v>0</v>
      </c>
      <c r="AS33" s="46"/>
      <c r="AT33" s="47">
        <f t="shared" si="18"/>
        <v>0</v>
      </c>
      <c r="AU33" s="46">
        <f>'[2]BOI#1'!$Q142</f>
        <v>0</v>
      </c>
      <c r="AV33" s="46"/>
      <c r="AW33" s="47">
        <f t="shared" si="19"/>
        <v>0</v>
      </c>
      <c r="AX33" s="46">
        <f>'[2]BOI#1'!$R142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VLOOKUP($B33,Test!$A$5:$H$58,5,0)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'[2]BOI#1'!$D143</f>
        <v>0</v>
      </c>
      <c r="F34" s="46"/>
      <c r="G34" s="47">
        <f t="shared" si="43"/>
        <v>0</v>
      </c>
      <c r="H34" s="46">
        <f>'[2]BOI#1'!$E143</f>
        <v>0</v>
      </c>
      <c r="I34" s="46"/>
      <c r="J34" s="47">
        <f t="shared" si="31"/>
        <v>0</v>
      </c>
      <c r="K34" s="46">
        <f>'[2]BOI#1'!$F143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'[2]BOI#1'!$H143</f>
        <v>0</v>
      </c>
      <c r="R34" s="46"/>
      <c r="S34" s="47">
        <f t="shared" si="35"/>
        <v>0</v>
      </c>
      <c r="T34" s="46">
        <f>'[2]BOI#1'!$I143</f>
        <v>0</v>
      </c>
      <c r="U34" s="46"/>
      <c r="V34" s="47">
        <f t="shared" si="36"/>
        <v>0</v>
      </c>
      <c r="W34" s="46">
        <f>'[2]BOI#1'!$J143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'[2]BOI#1'!$L143</f>
        <v>0</v>
      </c>
      <c r="AG34" s="46"/>
      <c r="AH34" s="50">
        <f t="shared" si="13"/>
        <v>0</v>
      </c>
      <c r="AI34" s="46">
        <f>'[2]BOI#1'!$M143</f>
        <v>0</v>
      </c>
      <c r="AJ34" s="46"/>
      <c r="AK34" s="50">
        <f t="shared" si="14"/>
        <v>0</v>
      </c>
      <c r="AL34" s="46">
        <f>'[2]BOI#1'!$N143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'[2]BOI#1'!$P143</f>
        <v>0</v>
      </c>
      <c r="AS34" s="46"/>
      <c r="AT34" s="47">
        <f t="shared" si="18"/>
        <v>0</v>
      </c>
      <c r="AU34" s="46">
        <f>'[2]BOI#1'!$Q143</f>
        <v>0</v>
      </c>
      <c r="AV34" s="46"/>
      <c r="AW34" s="47">
        <f t="shared" si="19"/>
        <v>0</v>
      </c>
      <c r="AX34" s="46">
        <f>'[2]BOI#1'!$R143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VLOOKUP($B34,Test!$A$5:$H$58,5,0)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'[2]BOI#1'!$D144</f>
        <v>0</v>
      </c>
      <c r="F35" s="46"/>
      <c r="G35" s="47">
        <f t="shared" si="43"/>
        <v>0</v>
      </c>
      <c r="H35" s="46">
        <f>'[2]BOI#1'!$E144</f>
        <v>0</v>
      </c>
      <c r="I35" s="46"/>
      <c r="J35" s="47">
        <f t="shared" si="31"/>
        <v>0</v>
      </c>
      <c r="K35" s="46">
        <f>'[2]BOI#1'!$F144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'[2]BOI#1'!$H144</f>
        <v>0</v>
      </c>
      <c r="R35" s="46"/>
      <c r="S35" s="47">
        <f t="shared" si="35"/>
        <v>0</v>
      </c>
      <c r="T35" s="46">
        <f>'[2]BOI#1'!$I144</f>
        <v>0</v>
      </c>
      <c r="U35" s="46"/>
      <c r="V35" s="47">
        <f t="shared" si="36"/>
        <v>0</v>
      </c>
      <c r="W35" s="46">
        <f>'[2]BOI#1'!$J144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'[2]BOI#1'!$L144</f>
        <v>0</v>
      </c>
      <c r="AG35" s="46"/>
      <c r="AH35" s="50">
        <f t="shared" si="13"/>
        <v>0</v>
      </c>
      <c r="AI35" s="46">
        <f>'[2]BOI#1'!$M144</f>
        <v>0</v>
      </c>
      <c r="AJ35" s="46"/>
      <c r="AK35" s="50">
        <f t="shared" si="14"/>
        <v>0</v>
      </c>
      <c r="AL35" s="46">
        <f>'[2]BOI#1'!$N144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'[2]BOI#1'!$P144</f>
        <v>0</v>
      </c>
      <c r="AS35" s="46"/>
      <c r="AT35" s="47">
        <f t="shared" si="18"/>
        <v>0</v>
      </c>
      <c r="AU35" s="46">
        <f>'[2]BOI#1'!$Q144</f>
        <v>0</v>
      </c>
      <c r="AV35" s="46"/>
      <c r="AW35" s="47">
        <f t="shared" si="19"/>
        <v>0</v>
      </c>
      <c r="AX35" s="46">
        <f>'[2]BOI#1'!$R144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VLOOKUP($B35,Test!$A$5:$H$58,5,0)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'[2]BOI#1'!$D145</f>
        <v>0</v>
      </c>
      <c r="F36" s="46"/>
      <c r="G36" s="47">
        <f t="shared" si="43"/>
        <v>0</v>
      </c>
      <c r="H36" s="46">
        <f>'[2]BOI#1'!$E145</f>
        <v>0</v>
      </c>
      <c r="I36" s="46"/>
      <c r="J36" s="47">
        <f t="shared" si="31"/>
        <v>0</v>
      </c>
      <c r="K36" s="46">
        <f>'[2]BOI#1'!$F145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'[2]BOI#1'!$H145</f>
        <v>0</v>
      </c>
      <c r="R36" s="46"/>
      <c r="S36" s="47">
        <f t="shared" si="35"/>
        <v>0</v>
      </c>
      <c r="T36" s="46">
        <f>'[2]BOI#1'!$I145</f>
        <v>0</v>
      </c>
      <c r="U36" s="46"/>
      <c r="V36" s="47">
        <f t="shared" si="36"/>
        <v>0</v>
      </c>
      <c r="W36" s="46">
        <f>'[2]BOI#1'!$J145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'[2]BOI#1'!$L145</f>
        <v>0</v>
      </c>
      <c r="AG36" s="46"/>
      <c r="AH36" s="50">
        <f t="shared" si="13"/>
        <v>0</v>
      </c>
      <c r="AI36" s="46">
        <f>'[2]BOI#1'!$M145</f>
        <v>0</v>
      </c>
      <c r="AJ36" s="46"/>
      <c r="AK36" s="50">
        <f t="shared" si="14"/>
        <v>0</v>
      </c>
      <c r="AL36" s="46">
        <f>'[2]BOI#1'!$N145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'[2]BOI#1'!$P145</f>
        <v>0</v>
      </c>
      <c r="AS36" s="46"/>
      <c r="AT36" s="47">
        <f t="shared" si="18"/>
        <v>0</v>
      </c>
      <c r="AU36" s="46">
        <f>'[2]BOI#1'!$Q145</f>
        <v>0</v>
      </c>
      <c r="AV36" s="46"/>
      <c r="AW36" s="47">
        <f t="shared" si="19"/>
        <v>0</v>
      </c>
      <c r="AX36" s="46">
        <f>'[2]BOI#1'!$R145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VLOOKUP($B36,Test!$A$5:$H$58,5,0)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'[2]BOI#1'!$D146</f>
        <v>0</v>
      </c>
      <c r="F37" s="46"/>
      <c r="G37" s="47">
        <f t="shared" si="43"/>
        <v>0</v>
      </c>
      <c r="H37" s="46">
        <f>'[2]BOI#1'!$E146</f>
        <v>0</v>
      </c>
      <c r="I37" s="46"/>
      <c r="J37" s="47">
        <f t="shared" si="31"/>
        <v>0</v>
      </c>
      <c r="K37" s="46">
        <f>'[2]BOI#1'!$F146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'[2]BOI#1'!$H146</f>
        <v>0</v>
      </c>
      <c r="R37" s="46"/>
      <c r="S37" s="47">
        <f t="shared" si="35"/>
        <v>0</v>
      </c>
      <c r="T37" s="46">
        <f>'[2]BOI#1'!$I146</f>
        <v>0</v>
      </c>
      <c r="U37" s="46"/>
      <c r="V37" s="47">
        <f t="shared" si="36"/>
        <v>0</v>
      </c>
      <c r="W37" s="46">
        <f>'[2]BOI#1'!$J146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'[2]BOI#1'!$L146</f>
        <v>0</v>
      </c>
      <c r="AG37" s="46"/>
      <c r="AH37" s="50">
        <f t="shared" si="13"/>
        <v>0</v>
      </c>
      <c r="AI37" s="46">
        <f>'[2]BOI#1'!$M146</f>
        <v>0</v>
      </c>
      <c r="AJ37" s="46"/>
      <c r="AK37" s="50">
        <f t="shared" si="14"/>
        <v>0</v>
      </c>
      <c r="AL37" s="46">
        <f>'[2]BOI#1'!$N146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'[2]BOI#1'!$P146</f>
        <v>0</v>
      </c>
      <c r="AS37" s="46"/>
      <c r="AT37" s="47">
        <f t="shared" si="18"/>
        <v>0</v>
      </c>
      <c r="AU37" s="46">
        <f>'[2]BOI#1'!$Q146</f>
        <v>0</v>
      </c>
      <c r="AV37" s="46"/>
      <c r="AW37" s="47">
        <f t="shared" si="19"/>
        <v>0</v>
      </c>
      <c r="AX37" s="46">
        <f>'[2]BOI#1'!$R146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VLOOKUP($B37,Test!$A$5:$H$58,5,0)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'[2]BOI#1'!$D147</f>
        <v>0</v>
      </c>
      <c r="F38" s="46"/>
      <c r="G38" s="47">
        <f t="shared" si="43"/>
        <v>0</v>
      </c>
      <c r="H38" s="46">
        <f>'[2]BOI#1'!$E147</f>
        <v>0</v>
      </c>
      <c r="I38" s="46"/>
      <c r="J38" s="47">
        <f t="shared" si="31"/>
        <v>0</v>
      </c>
      <c r="K38" s="46">
        <f>'[2]BOI#1'!$F147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'[2]BOI#1'!$H147</f>
        <v>0</v>
      </c>
      <c r="R38" s="46"/>
      <c r="S38" s="47">
        <f t="shared" si="35"/>
        <v>0</v>
      </c>
      <c r="T38" s="46">
        <f>'[2]BOI#1'!$I147</f>
        <v>0</v>
      </c>
      <c r="U38" s="46"/>
      <c r="V38" s="47">
        <f t="shared" si="36"/>
        <v>0</v>
      </c>
      <c r="W38" s="46">
        <f>'[2]BOI#1'!$J147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'[2]BOI#1'!$L147</f>
        <v>0</v>
      </c>
      <c r="AG38" s="46"/>
      <c r="AH38" s="50">
        <f t="shared" si="13"/>
        <v>0</v>
      </c>
      <c r="AI38" s="46">
        <f>'[2]BOI#1'!$M147</f>
        <v>0</v>
      </c>
      <c r="AJ38" s="46"/>
      <c r="AK38" s="50">
        <f t="shared" si="14"/>
        <v>0</v>
      </c>
      <c r="AL38" s="46">
        <f>'[2]BOI#1'!$N147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'[2]BOI#1'!$P147</f>
        <v>0</v>
      </c>
      <c r="AS38" s="46"/>
      <c r="AT38" s="47">
        <f t="shared" si="18"/>
        <v>0</v>
      </c>
      <c r="AU38" s="46">
        <f>'[2]BOI#1'!$Q147</f>
        <v>0</v>
      </c>
      <c r="AV38" s="46"/>
      <c r="AW38" s="47">
        <f t="shared" si="19"/>
        <v>0</v>
      </c>
      <c r="AX38" s="46">
        <f>'[2]BOI#1'!$R147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VLOOKUP($B38,Test!$A$5:$H$58,5,0)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'[2]BOI#1'!$D148</f>
        <v>0</v>
      </c>
      <c r="F39" s="46"/>
      <c r="G39" s="47">
        <f t="shared" si="43"/>
        <v>0</v>
      </c>
      <c r="H39" s="46">
        <f>'[2]BOI#1'!$E148</f>
        <v>0</v>
      </c>
      <c r="I39" s="46"/>
      <c r="J39" s="47">
        <f t="shared" si="31"/>
        <v>0</v>
      </c>
      <c r="K39" s="46">
        <f>'[2]BOI#1'!$F148</f>
        <v>0</v>
      </c>
      <c r="L39" s="46"/>
      <c r="M39" s="48">
        <f t="shared" si="32"/>
        <v>0</v>
      </c>
      <c r="N39" s="190">
        <f t="shared" si="33"/>
        <v>0</v>
      </c>
      <c r="O39" s="129">
        <f t="shared" si="33"/>
        <v>0</v>
      </c>
      <c r="P39" s="61">
        <f t="shared" si="34"/>
        <v>0</v>
      </c>
      <c r="Q39" s="46">
        <f>'[2]BOI#1'!$H148</f>
        <v>0</v>
      </c>
      <c r="R39" s="46"/>
      <c r="S39" s="47">
        <f t="shared" si="35"/>
        <v>0</v>
      </c>
      <c r="T39" s="46">
        <f>'[2]BOI#1'!$I148</f>
        <v>0</v>
      </c>
      <c r="U39" s="46"/>
      <c r="V39" s="47">
        <f t="shared" si="36"/>
        <v>0</v>
      </c>
      <c r="W39" s="46">
        <f>'[2]BOI#1'!$J148</f>
        <v>0</v>
      </c>
      <c r="X39" s="46"/>
      <c r="Y39" s="48">
        <f t="shared" si="37"/>
        <v>0</v>
      </c>
      <c r="Z39" s="190">
        <f t="shared" si="38"/>
        <v>0</v>
      </c>
      <c r="AA39" s="200">
        <f t="shared" si="38"/>
        <v>0</v>
      </c>
      <c r="AB39" s="61">
        <f t="shared" si="39"/>
        <v>0</v>
      </c>
      <c r="AC39" s="204">
        <f t="shared" si="40"/>
        <v>0</v>
      </c>
      <c r="AD39" s="133">
        <f t="shared" si="40"/>
        <v>0</v>
      </c>
      <c r="AE39" s="311">
        <f t="shared" si="41"/>
        <v>0</v>
      </c>
      <c r="AF39" s="297">
        <f>'[2]BOI#1'!$L148</f>
        <v>0</v>
      </c>
      <c r="AG39" s="46"/>
      <c r="AH39" s="50">
        <f t="shared" si="13"/>
        <v>0</v>
      </c>
      <c r="AI39" s="46">
        <f>'[2]BOI#1'!$M148</f>
        <v>0</v>
      </c>
      <c r="AJ39" s="46"/>
      <c r="AK39" s="50">
        <f t="shared" si="14"/>
        <v>0</v>
      </c>
      <c r="AL39" s="46">
        <f>'[2]BOI#1'!$N148</f>
        <v>0</v>
      </c>
      <c r="AM39" s="46"/>
      <c r="AN39" s="48">
        <f t="shared" si="15"/>
        <v>0</v>
      </c>
      <c r="AO39" s="190">
        <f t="shared" si="16"/>
        <v>0</v>
      </c>
      <c r="AP39" s="129">
        <f t="shared" si="16"/>
        <v>0</v>
      </c>
      <c r="AQ39" s="61">
        <f t="shared" si="17"/>
        <v>0</v>
      </c>
      <c r="AR39" s="46">
        <f>'[2]BOI#1'!$P148</f>
        <v>0</v>
      </c>
      <c r="AS39" s="46"/>
      <c r="AT39" s="47">
        <f t="shared" si="18"/>
        <v>0</v>
      </c>
      <c r="AU39" s="46">
        <f>'[2]BOI#1'!$Q148</f>
        <v>0</v>
      </c>
      <c r="AV39" s="46"/>
      <c r="AW39" s="47">
        <f t="shared" si="19"/>
        <v>0</v>
      </c>
      <c r="AX39" s="46">
        <f>'[2]BOI#1'!$R148</f>
        <v>0</v>
      </c>
      <c r="AY39" s="46"/>
      <c r="AZ39" s="50">
        <f t="shared" si="20"/>
        <v>0</v>
      </c>
      <c r="BA39" s="190">
        <f t="shared" si="21"/>
        <v>0</v>
      </c>
      <c r="BB39" s="200">
        <f t="shared" si="22"/>
        <v>0</v>
      </c>
      <c r="BC39" s="222">
        <f t="shared" si="23"/>
        <v>0</v>
      </c>
      <c r="BD39" s="204">
        <f t="shared" si="24"/>
        <v>0</v>
      </c>
      <c r="BE39" s="217">
        <f t="shared" si="25"/>
        <v>0</v>
      </c>
      <c r="BF39" s="225">
        <f t="shared" si="26"/>
        <v>0</v>
      </c>
      <c r="BG39" s="204">
        <f t="shared" si="27"/>
        <v>0</v>
      </c>
      <c r="BH39" s="133">
        <f t="shared" si="28"/>
        <v>0</v>
      </c>
      <c r="BI39" s="225">
        <f t="shared" si="29"/>
        <v>0</v>
      </c>
      <c r="BJ39" s="290"/>
      <c r="BK39" s="45">
        <f>VLOOKUP($B39,Test!$A$5:$H$58,5,0)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'[2]BOI#1'!$D149</f>
        <v>0</v>
      </c>
      <c r="F40" s="46"/>
      <c r="G40" s="47">
        <f t="shared" si="43"/>
        <v>0</v>
      </c>
      <c r="H40" s="46">
        <f>'[2]BOI#1'!$E149</f>
        <v>0</v>
      </c>
      <c r="I40" s="46"/>
      <c r="J40" s="47">
        <f t="shared" si="31"/>
        <v>0</v>
      </c>
      <c r="K40" s="46">
        <f>'[2]BOI#1'!$F149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'[2]BOI#1'!$H149</f>
        <v>0</v>
      </c>
      <c r="R40" s="46"/>
      <c r="S40" s="47">
        <f t="shared" si="35"/>
        <v>0</v>
      </c>
      <c r="T40" s="46">
        <f>'[2]BOI#1'!$I149</f>
        <v>0</v>
      </c>
      <c r="U40" s="46"/>
      <c r="V40" s="47">
        <f t="shared" si="36"/>
        <v>0</v>
      </c>
      <c r="W40" s="46">
        <f>'[2]BOI#1'!$J149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'[2]BOI#1'!$L149</f>
        <v>0</v>
      </c>
      <c r="AG40" s="46"/>
      <c r="AH40" s="50">
        <f t="shared" si="13"/>
        <v>0</v>
      </c>
      <c r="AI40" s="46">
        <f>'[2]BOI#1'!$M149</f>
        <v>0</v>
      </c>
      <c r="AJ40" s="46"/>
      <c r="AK40" s="50">
        <f t="shared" si="14"/>
        <v>0</v>
      </c>
      <c r="AL40" s="46">
        <f>'[2]BOI#1'!$N149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'[2]BOI#1'!$P149</f>
        <v>0</v>
      </c>
      <c r="AS40" s="46"/>
      <c r="AT40" s="47">
        <f t="shared" si="18"/>
        <v>0</v>
      </c>
      <c r="AU40" s="46">
        <f>'[2]BOI#1'!$Q149</f>
        <v>0</v>
      </c>
      <c r="AV40" s="46"/>
      <c r="AW40" s="47">
        <f t="shared" si="19"/>
        <v>0</v>
      </c>
      <c r="AX40" s="46">
        <f>'[2]BOI#1'!$R149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VLOOKUP($B40,Test!$A$5:$H$58,5,0)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'[2]BOI#1'!$D150</f>
        <v>0</v>
      </c>
      <c r="F41" s="46"/>
      <c r="G41" s="47">
        <f t="shared" si="43"/>
        <v>0</v>
      </c>
      <c r="H41" s="46">
        <f>'[2]BOI#1'!$E150</f>
        <v>0</v>
      </c>
      <c r="I41" s="46"/>
      <c r="J41" s="47">
        <f t="shared" si="31"/>
        <v>0</v>
      </c>
      <c r="K41" s="46">
        <f>'[2]BOI#1'!$F150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'[2]BOI#1'!$H150</f>
        <v>0</v>
      </c>
      <c r="R41" s="46"/>
      <c r="S41" s="47">
        <f t="shared" si="35"/>
        <v>0</v>
      </c>
      <c r="T41" s="46">
        <f>'[2]BOI#1'!$I150</f>
        <v>0</v>
      </c>
      <c r="U41" s="46"/>
      <c r="V41" s="47">
        <f t="shared" si="36"/>
        <v>0</v>
      </c>
      <c r="W41" s="46">
        <f>'[2]BOI#1'!$J150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'[2]BOI#1'!$L150</f>
        <v>0</v>
      </c>
      <c r="AG41" s="46"/>
      <c r="AH41" s="50">
        <f t="shared" si="13"/>
        <v>0</v>
      </c>
      <c r="AI41" s="46">
        <f>'[2]BOI#1'!$M150</f>
        <v>0</v>
      </c>
      <c r="AJ41" s="46"/>
      <c r="AK41" s="50">
        <f t="shared" si="14"/>
        <v>0</v>
      </c>
      <c r="AL41" s="46">
        <f>'[2]BOI#1'!$N150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'[2]BOI#1'!$P150</f>
        <v>0</v>
      </c>
      <c r="AS41" s="46"/>
      <c r="AT41" s="47">
        <f t="shared" si="18"/>
        <v>0</v>
      </c>
      <c r="AU41" s="46">
        <f>'[2]BOI#1'!$Q150</f>
        <v>0</v>
      </c>
      <c r="AV41" s="46"/>
      <c r="AW41" s="47">
        <f t="shared" si="19"/>
        <v>0</v>
      </c>
      <c r="AX41" s="46">
        <f>'[2]BOI#1'!$R150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VLOOKUP($B41,Test!$A$5:$H$58,5,0)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'[2]BOI#1'!$D151</f>
        <v>0</v>
      </c>
      <c r="F42" s="46"/>
      <c r="G42" s="47">
        <f t="shared" si="43"/>
        <v>0</v>
      </c>
      <c r="H42" s="46">
        <f>'[2]BOI#1'!$E151</f>
        <v>0</v>
      </c>
      <c r="I42" s="46"/>
      <c r="J42" s="47">
        <f t="shared" si="31"/>
        <v>0</v>
      </c>
      <c r="K42" s="46">
        <f>'[2]BOI#1'!$F151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'[2]BOI#1'!$H151</f>
        <v>0</v>
      </c>
      <c r="R42" s="46"/>
      <c r="S42" s="47">
        <f t="shared" si="35"/>
        <v>0</v>
      </c>
      <c r="T42" s="46">
        <f>'[2]BOI#1'!$I151</f>
        <v>0</v>
      </c>
      <c r="U42" s="46"/>
      <c r="V42" s="47">
        <f t="shared" si="36"/>
        <v>0</v>
      </c>
      <c r="W42" s="46">
        <f>'[2]BOI#1'!$J151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'[2]BOI#1'!$L151</f>
        <v>0</v>
      </c>
      <c r="AG42" s="46"/>
      <c r="AH42" s="50">
        <f t="shared" si="13"/>
        <v>0</v>
      </c>
      <c r="AI42" s="46">
        <f>'[2]BOI#1'!$M151</f>
        <v>0</v>
      </c>
      <c r="AJ42" s="46"/>
      <c r="AK42" s="50">
        <f t="shared" si="14"/>
        <v>0</v>
      </c>
      <c r="AL42" s="46">
        <f>'[2]BOI#1'!$N151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'[2]BOI#1'!$P151</f>
        <v>0</v>
      </c>
      <c r="AS42" s="46"/>
      <c r="AT42" s="47">
        <f t="shared" si="18"/>
        <v>0</v>
      </c>
      <c r="AU42" s="46">
        <f>'[2]BOI#1'!$Q151</f>
        <v>0</v>
      </c>
      <c r="AV42" s="46"/>
      <c r="AW42" s="47">
        <f t="shared" si="19"/>
        <v>0</v>
      </c>
      <c r="AX42" s="46">
        <f>'[2]BOI#1'!$R151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VLOOKUP($B42,Test!$A$5:$H$58,5,0)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'[2]BOI#1'!$D152</f>
        <v>0</v>
      </c>
      <c r="F43" s="46"/>
      <c r="G43" s="47">
        <f t="shared" si="43"/>
        <v>0</v>
      </c>
      <c r="H43" s="46">
        <f>'[2]BOI#1'!$E152</f>
        <v>0</v>
      </c>
      <c r="I43" s="46"/>
      <c r="J43" s="47">
        <f t="shared" si="31"/>
        <v>0</v>
      </c>
      <c r="K43" s="46">
        <f>'[2]BOI#1'!$F152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'[2]BOI#1'!$H152</f>
        <v>0</v>
      </c>
      <c r="R43" s="46"/>
      <c r="S43" s="47">
        <f t="shared" si="35"/>
        <v>0</v>
      </c>
      <c r="T43" s="46">
        <f>'[2]BOI#1'!$I152</f>
        <v>0</v>
      </c>
      <c r="U43" s="46"/>
      <c r="V43" s="47">
        <f t="shared" si="36"/>
        <v>0</v>
      </c>
      <c r="W43" s="46">
        <f>'[2]BOI#1'!$J152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'[2]BOI#1'!$L152</f>
        <v>0</v>
      </c>
      <c r="AG43" s="46"/>
      <c r="AH43" s="50">
        <f t="shared" si="13"/>
        <v>0</v>
      </c>
      <c r="AI43" s="46">
        <f>'[2]BOI#1'!$M152</f>
        <v>0</v>
      </c>
      <c r="AJ43" s="46"/>
      <c r="AK43" s="50">
        <f t="shared" si="14"/>
        <v>0</v>
      </c>
      <c r="AL43" s="46">
        <f>'[2]BOI#1'!$N152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'[2]BOI#1'!$P152</f>
        <v>0</v>
      </c>
      <c r="AS43" s="46"/>
      <c r="AT43" s="47">
        <f t="shared" si="18"/>
        <v>0</v>
      </c>
      <c r="AU43" s="46">
        <f>'[2]BOI#1'!$Q152</f>
        <v>0</v>
      </c>
      <c r="AV43" s="46"/>
      <c r="AW43" s="47">
        <f t="shared" si="19"/>
        <v>0</v>
      </c>
      <c r="AX43" s="46">
        <f>'[2]BOI#1'!$R152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VLOOKUP($B43,Test!$A$5:$H$58,5,0)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'[2]BOI#1'!$D153</f>
        <v>0</v>
      </c>
      <c r="F44" s="46"/>
      <c r="G44" s="47">
        <f t="shared" si="43"/>
        <v>0</v>
      </c>
      <c r="H44" s="46">
        <f>'[2]BOI#1'!$E153</f>
        <v>0</v>
      </c>
      <c r="I44" s="46"/>
      <c r="J44" s="47">
        <f t="shared" si="31"/>
        <v>0</v>
      </c>
      <c r="K44" s="46">
        <f>'[2]BOI#1'!$F153</f>
        <v>0</v>
      </c>
      <c r="L44" s="46"/>
      <c r="M44" s="48">
        <f t="shared" si="32"/>
        <v>0</v>
      </c>
      <c r="N44" s="190">
        <f t="shared" si="33"/>
        <v>0</v>
      </c>
      <c r="O44" s="129">
        <f t="shared" si="33"/>
        <v>0</v>
      </c>
      <c r="P44" s="61">
        <f t="shared" si="34"/>
        <v>0</v>
      </c>
      <c r="Q44" s="46">
        <f>'[2]BOI#1'!$H153</f>
        <v>0</v>
      </c>
      <c r="R44" s="46"/>
      <c r="S44" s="47">
        <f t="shared" si="35"/>
        <v>0</v>
      </c>
      <c r="T44" s="46">
        <f>'[2]BOI#1'!$I153</f>
        <v>0</v>
      </c>
      <c r="U44" s="46"/>
      <c r="V44" s="47">
        <f t="shared" si="36"/>
        <v>0</v>
      </c>
      <c r="W44" s="46">
        <f>'[2]BOI#1'!$J153</f>
        <v>0</v>
      </c>
      <c r="X44" s="46"/>
      <c r="Y44" s="48">
        <f t="shared" si="37"/>
        <v>0</v>
      </c>
      <c r="Z44" s="190">
        <f t="shared" si="38"/>
        <v>0</v>
      </c>
      <c r="AA44" s="200">
        <f t="shared" si="38"/>
        <v>0</v>
      </c>
      <c r="AB44" s="61">
        <f t="shared" si="39"/>
        <v>0</v>
      </c>
      <c r="AC44" s="204">
        <f t="shared" si="40"/>
        <v>0</v>
      </c>
      <c r="AD44" s="133">
        <f t="shared" si="40"/>
        <v>0</v>
      </c>
      <c r="AE44" s="311">
        <f t="shared" si="41"/>
        <v>0</v>
      </c>
      <c r="AF44" s="297">
        <f>'[2]BOI#1'!$L153</f>
        <v>0</v>
      </c>
      <c r="AG44" s="46"/>
      <c r="AH44" s="50">
        <f t="shared" si="13"/>
        <v>0</v>
      </c>
      <c r="AI44" s="46">
        <f>'[2]BOI#1'!$M153</f>
        <v>0</v>
      </c>
      <c r="AJ44" s="46"/>
      <c r="AK44" s="50">
        <f t="shared" si="14"/>
        <v>0</v>
      </c>
      <c r="AL44" s="46">
        <f>'[2]BOI#1'!$N153</f>
        <v>0</v>
      </c>
      <c r="AM44" s="46"/>
      <c r="AN44" s="48">
        <f t="shared" si="15"/>
        <v>0</v>
      </c>
      <c r="AO44" s="190">
        <f t="shared" si="16"/>
        <v>0</v>
      </c>
      <c r="AP44" s="129">
        <f t="shared" si="16"/>
        <v>0</v>
      </c>
      <c r="AQ44" s="61">
        <f t="shared" si="17"/>
        <v>0</v>
      </c>
      <c r="AR44" s="46">
        <f>'[2]BOI#1'!$P153</f>
        <v>0</v>
      </c>
      <c r="AS44" s="46"/>
      <c r="AT44" s="47">
        <f t="shared" si="18"/>
        <v>0</v>
      </c>
      <c r="AU44" s="46">
        <f>'[2]BOI#1'!$Q153</f>
        <v>0</v>
      </c>
      <c r="AV44" s="46"/>
      <c r="AW44" s="47">
        <f t="shared" si="19"/>
        <v>0</v>
      </c>
      <c r="AX44" s="46">
        <f>'[2]BOI#1'!$R153</f>
        <v>0</v>
      </c>
      <c r="AY44" s="46"/>
      <c r="AZ44" s="50">
        <f t="shared" si="20"/>
        <v>0</v>
      </c>
      <c r="BA44" s="190">
        <f t="shared" si="21"/>
        <v>0</v>
      </c>
      <c r="BB44" s="200">
        <f t="shared" si="22"/>
        <v>0</v>
      </c>
      <c r="BC44" s="222">
        <f t="shared" si="23"/>
        <v>0</v>
      </c>
      <c r="BD44" s="204">
        <f t="shared" si="24"/>
        <v>0</v>
      </c>
      <c r="BE44" s="217">
        <f t="shared" si="25"/>
        <v>0</v>
      </c>
      <c r="BF44" s="225">
        <f t="shared" si="26"/>
        <v>0</v>
      </c>
      <c r="BG44" s="204">
        <f t="shared" si="27"/>
        <v>0</v>
      </c>
      <c r="BH44" s="133">
        <f t="shared" si="28"/>
        <v>0</v>
      </c>
      <c r="BI44" s="225">
        <f t="shared" si="29"/>
        <v>0</v>
      </c>
      <c r="BJ44" s="290"/>
      <c r="BK44" s="45">
        <f>VLOOKUP($B44,Test!$A$5:$H$58,5,0)</f>
        <v>0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'[2]BOI#1'!$D154</f>
        <v>0</v>
      </c>
      <c r="F45" s="46"/>
      <c r="G45" s="47">
        <f t="shared" si="43"/>
        <v>0</v>
      </c>
      <c r="H45" s="46">
        <f>'[2]BOI#1'!$E154</f>
        <v>0</v>
      </c>
      <c r="I45" s="46"/>
      <c r="J45" s="47">
        <f t="shared" si="31"/>
        <v>0</v>
      </c>
      <c r="K45" s="46">
        <f>'[2]BOI#1'!$F154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'[2]BOI#1'!$H154</f>
        <v>0</v>
      </c>
      <c r="R45" s="46"/>
      <c r="S45" s="47">
        <f t="shared" si="35"/>
        <v>0</v>
      </c>
      <c r="T45" s="46">
        <f>'[2]BOI#1'!$I154</f>
        <v>0</v>
      </c>
      <c r="U45" s="46"/>
      <c r="V45" s="47">
        <f t="shared" si="36"/>
        <v>0</v>
      </c>
      <c r="W45" s="46">
        <f>'[2]BOI#1'!$J154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'[2]BOI#1'!$L154</f>
        <v>0</v>
      </c>
      <c r="AG45" s="46"/>
      <c r="AH45" s="50">
        <f t="shared" si="13"/>
        <v>0</v>
      </c>
      <c r="AI45" s="46">
        <f>'[2]BOI#1'!$M154</f>
        <v>0</v>
      </c>
      <c r="AJ45" s="46"/>
      <c r="AK45" s="50">
        <f t="shared" si="14"/>
        <v>0</v>
      </c>
      <c r="AL45" s="46">
        <f>'[2]BOI#1'!$N154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'[2]BOI#1'!$P154</f>
        <v>0</v>
      </c>
      <c r="AS45" s="46"/>
      <c r="AT45" s="47">
        <f t="shared" si="18"/>
        <v>0</v>
      </c>
      <c r="AU45" s="46">
        <f>'[2]BOI#1'!$Q154</f>
        <v>0</v>
      </c>
      <c r="AV45" s="46"/>
      <c r="AW45" s="47">
        <f t="shared" si="19"/>
        <v>0</v>
      </c>
      <c r="AX45" s="46">
        <f>'[2]BOI#1'!$R154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VLOOKUP($B45,Test!$A$5:$H$58,5,0)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'[2]BOI#1'!$D155</f>
        <v>0</v>
      </c>
      <c r="F46" s="46"/>
      <c r="G46" s="47">
        <f t="shared" si="43"/>
        <v>0</v>
      </c>
      <c r="H46" s="46">
        <f>'[2]BOI#1'!$E155</f>
        <v>0</v>
      </c>
      <c r="I46" s="46"/>
      <c r="J46" s="47">
        <f t="shared" si="31"/>
        <v>0</v>
      </c>
      <c r="K46" s="46">
        <f>'[2]BOI#1'!$F155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'[2]BOI#1'!$H155</f>
        <v>0</v>
      </c>
      <c r="R46" s="46"/>
      <c r="S46" s="47">
        <f t="shared" si="35"/>
        <v>0</v>
      </c>
      <c r="T46" s="46">
        <f>'[2]BOI#1'!$I155</f>
        <v>0</v>
      </c>
      <c r="U46" s="46"/>
      <c r="V46" s="47">
        <f t="shared" si="36"/>
        <v>0</v>
      </c>
      <c r="W46" s="46">
        <f>'[2]BOI#1'!$J155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'[2]BOI#1'!$L155</f>
        <v>0</v>
      </c>
      <c r="AG46" s="46"/>
      <c r="AH46" s="50">
        <f t="shared" si="13"/>
        <v>0</v>
      </c>
      <c r="AI46" s="46">
        <f>'[2]BOI#1'!$M155</f>
        <v>0</v>
      </c>
      <c r="AJ46" s="46"/>
      <c r="AK46" s="50">
        <f t="shared" si="14"/>
        <v>0</v>
      </c>
      <c r="AL46" s="46">
        <f>'[2]BOI#1'!$N155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'[2]BOI#1'!$P155</f>
        <v>0</v>
      </c>
      <c r="AS46" s="46"/>
      <c r="AT46" s="47">
        <f t="shared" si="18"/>
        <v>0</v>
      </c>
      <c r="AU46" s="46">
        <f>'[2]BOI#1'!$Q155</f>
        <v>0</v>
      </c>
      <c r="AV46" s="46"/>
      <c r="AW46" s="47">
        <f t="shared" si="19"/>
        <v>0</v>
      </c>
      <c r="AX46" s="46">
        <f>'[2]BOI#1'!$R155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VLOOKUP($B46,Test!$A$5:$H$58,5,0)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'[2]BOI#1'!$D156</f>
        <v>0</v>
      </c>
      <c r="F47" s="46"/>
      <c r="G47" s="47">
        <f t="shared" si="43"/>
        <v>0</v>
      </c>
      <c r="H47" s="46">
        <f>'[2]BOI#1'!$E156</f>
        <v>0</v>
      </c>
      <c r="I47" s="46"/>
      <c r="J47" s="47">
        <f t="shared" si="31"/>
        <v>0</v>
      </c>
      <c r="K47" s="46">
        <f>'[2]BOI#1'!$F156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'[2]BOI#1'!$H156</f>
        <v>0</v>
      </c>
      <c r="R47" s="46"/>
      <c r="S47" s="47">
        <f t="shared" si="35"/>
        <v>0</v>
      </c>
      <c r="T47" s="46">
        <f>'[2]BOI#1'!$I156</f>
        <v>0</v>
      </c>
      <c r="U47" s="46"/>
      <c r="V47" s="47">
        <f t="shared" si="36"/>
        <v>0</v>
      </c>
      <c r="W47" s="46">
        <f>'[2]BOI#1'!$J156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'[2]BOI#1'!$L156</f>
        <v>0</v>
      </c>
      <c r="AG47" s="46"/>
      <c r="AH47" s="50">
        <f t="shared" si="13"/>
        <v>0</v>
      </c>
      <c r="AI47" s="46">
        <f>'[2]BOI#1'!$M156</f>
        <v>0</v>
      </c>
      <c r="AJ47" s="46"/>
      <c r="AK47" s="50">
        <f t="shared" si="14"/>
        <v>0</v>
      </c>
      <c r="AL47" s="46">
        <f>'[2]BOI#1'!$N156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'[2]BOI#1'!$P156</f>
        <v>0</v>
      </c>
      <c r="AS47" s="46"/>
      <c r="AT47" s="47">
        <f t="shared" si="18"/>
        <v>0</v>
      </c>
      <c r="AU47" s="46">
        <f>'[2]BOI#1'!$Q156</f>
        <v>0</v>
      </c>
      <c r="AV47" s="46"/>
      <c r="AW47" s="47">
        <f t="shared" si="19"/>
        <v>0</v>
      </c>
      <c r="AX47" s="46">
        <f>'[2]BOI#1'!$R156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VLOOKUP($B47,Test!$A$5:$H$58,5,0)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'[2]BOI#1'!$D157</f>
        <v>0</v>
      </c>
      <c r="F48" s="46"/>
      <c r="G48" s="47">
        <f t="shared" si="43"/>
        <v>0</v>
      </c>
      <c r="H48" s="46">
        <f>'[2]BOI#1'!$E157</f>
        <v>0</v>
      </c>
      <c r="I48" s="46"/>
      <c r="J48" s="47">
        <f t="shared" si="31"/>
        <v>0</v>
      </c>
      <c r="K48" s="46">
        <f>'[2]BOI#1'!$F157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'[2]BOI#1'!$H157</f>
        <v>0</v>
      </c>
      <c r="R48" s="46"/>
      <c r="S48" s="47">
        <f t="shared" si="35"/>
        <v>0</v>
      </c>
      <c r="T48" s="46">
        <f>'[2]BOI#1'!$I157</f>
        <v>0</v>
      </c>
      <c r="U48" s="46"/>
      <c r="V48" s="47">
        <f t="shared" si="36"/>
        <v>0</v>
      </c>
      <c r="W48" s="46">
        <f>'[2]BOI#1'!$J157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'[2]BOI#1'!$L157</f>
        <v>0</v>
      </c>
      <c r="AG48" s="46"/>
      <c r="AH48" s="50">
        <f t="shared" si="13"/>
        <v>0</v>
      </c>
      <c r="AI48" s="46">
        <f>'[2]BOI#1'!$M157</f>
        <v>0</v>
      </c>
      <c r="AJ48" s="46"/>
      <c r="AK48" s="50">
        <f t="shared" si="14"/>
        <v>0</v>
      </c>
      <c r="AL48" s="46">
        <f>'[2]BOI#1'!$N157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'[2]BOI#1'!$P157</f>
        <v>0</v>
      </c>
      <c r="AS48" s="46"/>
      <c r="AT48" s="47">
        <f t="shared" si="18"/>
        <v>0</v>
      </c>
      <c r="AU48" s="46">
        <f>'[2]BOI#1'!$Q157</f>
        <v>0</v>
      </c>
      <c r="AV48" s="46"/>
      <c r="AW48" s="47">
        <f t="shared" si="19"/>
        <v>0</v>
      </c>
      <c r="AX48" s="46">
        <f>'[2]BOI#1'!$R157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VLOOKUP($B48,Test!$A$5:$H$58,5,0)</f>
        <v>0</v>
      </c>
    </row>
    <row r="49" spans="1:63" s="34" customFormat="1" ht="30" customHeight="1">
      <c r="A49" s="31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'[2]BOI#1'!$D158</f>
        <v>0</v>
      </c>
      <c r="F49" s="46"/>
      <c r="G49" s="47">
        <f t="shared" si="43"/>
        <v>0</v>
      </c>
      <c r="H49" s="46">
        <f>'[2]BOI#1'!$E158</f>
        <v>0</v>
      </c>
      <c r="I49" s="46"/>
      <c r="J49" s="47">
        <f t="shared" si="31"/>
        <v>0</v>
      </c>
      <c r="K49" s="46">
        <f>'[2]BOI#1'!$F158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'[2]BOI#1'!$H158</f>
        <v>0</v>
      </c>
      <c r="R49" s="46"/>
      <c r="S49" s="47">
        <f t="shared" si="35"/>
        <v>0</v>
      </c>
      <c r="T49" s="46">
        <f>'[2]BOI#1'!$I158</f>
        <v>0</v>
      </c>
      <c r="U49" s="46"/>
      <c r="V49" s="47">
        <f t="shared" si="36"/>
        <v>0</v>
      </c>
      <c r="W49" s="46">
        <f>'[2]BOI#1'!$J158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'[2]BOI#1'!$L158</f>
        <v>0</v>
      </c>
      <c r="AG49" s="46"/>
      <c r="AH49" s="50">
        <f t="shared" si="13"/>
        <v>0</v>
      </c>
      <c r="AI49" s="46">
        <f>'[2]BOI#1'!$M158</f>
        <v>0</v>
      </c>
      <c r="AJ49" s="46"/>
      <c r="AK49" s="50">
        <f t="shared" si="14"/>
        <v>0</v>
      </c>
      <c r="AL49" s="46">
        <f>'[2]BOI#1'!$N158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'[2]BOI#1'!$P158</f>
        <v>0</v>
      </c>
      <c r="AS49" s="46"/>
      <c r="AT49" s="47">
        <f t="shared" si="18"/>
        <v>0</v>
      </c>
      <c r="AU49" s="46">
        <f>'[2]BOI#1'!$Q158</f>
        <v>0</v>
      </c>
      <c r="AV49" s="46"/>
      <c r="AW49" s="47">
        <f t="shared" si="19"/>
        <v>0</v>
      </c>
      <c r="AX49" s="46">
        <f>'[2]BOI#1'!$R158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VLOOKUP($B49,Test!$A$5:$H$58,5,0)</f>
        <v>0</v>
      </c>
    </row>
    <row r="50" spans="1:63" s="34" customFormat="1" ht="30" customHeight="1">
      <c r="A50" s="31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'[2]BOI#1'!$D159</f>
        <v>0</v>
      </c>
      <c r="F50" s="46"/>
      <c r="G50" s="47">
        <f t="shared" si="43"/>
        <v>0</v>
      </c>
      <c r="H50" s="46">
        <f>'[2]BOI#1'!$E159</f>
        <v>0</v>
      </c>
      <c r="I50" s="46"/>
      <c r="J50" s="47">
        <f t="shared" si="31"/>
        <v>0</v>
      </c>
      <c r="K50" s="46">
        <f>'[2]BOI#1'!$F159</f>
        <v>0</v>
      </c>
      <c r="L50" s="46"/>
      <c r="M50" s="48">
        <f t="shared" si="32"/>
        <v>0</v>
      </c>
      <c r="N50" s="190">
        <f t="shared" ref="N50:O51" si="44">+E50+H50+K50</f>
        <v>0</v>
      </c>
      <c r="O50" s="129">
        <f t="shared" si="44"/>
        <v>0</v>
      </c>
      <c r="P50" s="61">
        <f t="shared" si="34"/>
        <v>0</v>
      </c>
      <c r="Q50" s="46">
        <f>'[2]BOI#1'!$H159</f>
        <v>0</v>
      </c>
      <c r="R50" s="46"/>
      <c r="S50" s="47">
        <f t="shared" si="35"/>
        <v>0</v>
      </c>
      <c r="T50" s="46">
        <f>'[2]BOI#1'!$I159</f>
        <v>0</v>
      </c>
      <c r="U50" s="46"/>
      <c r="V50" s="47">
        <f t="shared" si="36"/>
        <v>0</v>
      </c>
      <c r="W50" s="46">
        <f>'[2]BOI#1'!$J159</f>
        <v>0</v>
      </c>
      <c r="X50" s="46"/>
      <c r="Y50" s="48">
        <f t="shared" si="37"/>
        <v>0</v>
      </c>
      <c r="Z50" s="190">
        <f t="shared" ref="Z50:AA51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1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'[2]BOI#1'!$L159</f>
        <v>0</v>
      </c>
      <c r="AG50" s="46"/>
      <c r="AH50" s="50">
        <f t="shared" si="13"/>
        <v>0</v>
      </c>
      <c r="AI50" s="46">
        <f>'[2]BOI#1'!$M159</f>
        <v>0</v>
      </c>
      <c r="AJ50" s="46"/>
      <c r="AK50" s="50">
        <f t="shared" si="14"/>
        <v>0</v>
      </c>
      <c r="AL50" s="46">
        <f>'[2]BOI#1'!$N159</f>
        <v>0</v>
      </c>
      <c r="AM50" s="46"/>
      <c r="AN50" s="48">
        <f t="shared" si="15"/>
        <v>0</v>
      </c>
      <c r="AO50" s="190">
        <f t="shared" ref="AO50:AP51" si="47">+AF50+AI50+AL50</f>
        <v>0</v>
      </c>
      <c r="AP50" s="129">
        <f t="shared" si="47"/>
        <v>0</v>
      </c>
      <c r="AQ50" s="61">
        <f t="shared" si="17"/>
        <v>0</v>
      </c>
      <c r="AR50" s="46">
        <f>'[2]BOI#1'!$P159</f>
        <v>0</v>
      </c>
      <c r="AS50" s="46"/>
      <c r="AT50" s="47">
        <f t="shared" si="18"/>
        <v>0</v>
      </c>
      <c r="AU50" s="46">
        <f>'[2]BOI#1'!$Q159</f>
        <v>0</v>
      </c>
      <c r="AV50" s="46"/>
      <c r="AW50" s="47">
        <f t="shared" si="19"/>
        <v>0</v>
      </c>
      <c r="AX50" s="46">
        <f>'[2]BOI#1'!$R159</f>
        <v>0</v>
      </c>
      <c r="AY50" s="46"/>
      <c r="AZ50" s="50">
        <f t="shared" si="20"/>
        <v>0</v>
      </c>
      <c r="BA50" s="190">
        <f t="shared" ref="BA50:BA51" si="48">+AR50+AU50+AX50</f>
        <v>0</v>
      </c>
      <c r="BB50" s="200">
        <f t="shared" ref="BB50:BB51" si="49">+AS50+AV50+AY50</f>
        <v>0</v>
      </c>
      <c r="BC50" s="222">
        <f t="shared" ref="BC50:BC51" si="50">BA50-BB50</f>
        <v>0</v>
      </c>
      <c r="BD50" s="204">
        <f t="shared" ref="BD50:BD51" si="51">AF50+AI50+AL50+AR50+AU50+AX50</f>
        <v>0</v>
      </c>
      <c r="BE50" s="217">
        <f t="shared" ref="BE50:BE51" si="52">+AG50+AJ50+AM50+AS50+AV50+AY50</f>
        <v>0</v>
      </c>
      <c r="BF50" s="225">
        <f t="shared" ref="BF50:BF51" si="53">BD50-BE50</f>
        <v>0</v>
      </c>
      <c r="BG50" s="204">
        <f t="shared" ref="BG50:BG51" si="54">+AC50+BD50</f>
        <v>0</v>
      </c>
      <c r="BH50" s="133">
        <f t="shared" ref="BH50:BH51" si="55">+AD50+BE50</f>
        <v>0</v>
      </c>
      <c r="BI50" s="311">
        <f t="shared" ref="BI50:BI51" si="56">BG50-BH50</f>
        <v>0</v>
      </c>
      <c r="BJ50" s="290"/>
      <c r="BK50" s="45">
        <f>VLOOKUP($B50,Test!$A$5:$H$58,5,0)</f>
        <v>0</v>
      </c>
    </row>
    <row r="51" spans="1:63" s="34" customFormat="1" ht="30" customHeight="1" thickBot="1">
      <c r="A51" s="31">
        <f t="shared" si="42"/>
        <v>45</v>
      </c>
      <c r="B51" s="313">
        <v>51708</v>
      </c>
      <c r="C51" s="282" t="s">
        <v>239</v>
      </c>
      <c r="D51" s="314" t="s">
        <v>241</v>
      </c>
      <c r="E51" s="51">
        <f>'[2]BOI#1'!$D161</f>
        <v>0</v>
      </c>
      <c r="F51" s="51"/>
      <c r="G51" s="52">
        <f t="shared" si="43"/>
        <v>0</v>
      </c>
      <c r="H51" s="51">
        <f>'[2]BOI#1'!$E161</f>
        <v>0</v>
      </c>
      <c r="I51" s="51"/>
      <c r="J51" s="52">
        <f t="shared" si="31"/>
        <v>0</v>
      </c>
      <c r="K51" s="51">
        <f>'[2]BOI#1'!$F161</f>
        <v>0</v>
      </c>
      <c r="L51" s="51"/>
      <c r="M51" s="53">
        <f t="shared" si="32"/>
        <v>0</v>
      </c>
      <c r="N51" s="191">
        <f t="shared" si="44"/>
        <v>0</v>
      </c>
      <c r="O51" s="130">
        <f t="shared" si="44"/>
        <v>0</v>
      </c>
      <c r="P51" s="62">
        <f t="shared" si="34"/>
        <v>0</v>
      </c>
      <c r="Q51" s="51">
        <f>'[2]BOI#1'!$H161</f>
        <v>0</v>
      </c>
      <c r="R51" s="51"/>
      <c r="S51" s="52">
        <f t="shared" si="35"/>
        <v>0</v>
      </c>
      <c r="T51" s="51">
        <f>'[2]BOI#1'!$I161</f>
        <v>0</v>
      </c>
      <c r="U51" s="51"/>
      <c r="V51" s="52">
        <f t="shared" si="36"/>
        <v>0</v>
      </c>
      <c r="W51" s="51">
        <f>'[2]BOI#1'!$J161</f>
        <v>0</v>
      </c>
      <c r="X51" s="51"/>
      <c r="Y51" s="53">
        <f t="shared" si="37"/>
        <v>0</v>
      </c>
      <c r="Z51" s="191">
        <f t="shared" si="45"/>
        <v>0</v>
      </c>
      <c r="AA51" s="201">
        <f t="shared" si="45"/>
        <v>0</v>
      </c>
      <c r="AB51" s="62">
        <f t="shared" si="39"/>
        <v>0</v>
      </c>
      <c r="AC51" s="315">
        <f t="shared" si="46"/>
        <v>0</v>
      </c>
      <c r="AD51" s="228">
        <f t="shared" si="46"/>
        <v>0</v>
      </c>
      <c r="AE51" s="317">
        <f t="shared" si="41"/>
        <v>0</v>
      </c>
      <c r="AF51" s="298">
        <f>'[2]BOI#1'!$L161</f>
        <v>0</v>
      </c>
      <c r="AG51" s="51"/>
      <c r="AH51" s="54">
        <f t="shared" si="13"/>
        <v>0</v>
      </c>
      <c r="AI51" s="51">
        <f>'[2]BOI#1'!$M161</f>
        <v>0</v>
      </c>
      <c r="AJ51" s="51"/>
      <c r="AK51" s="54">
        <f t="shared" si="14"/>
        <v>0</v>
      </c>
      <c r="AL51" s="51">
        <f>'[2]BOI#1'!$N161</f>
        <v>0</v>
      </c>
      <c r="AM51" s="51"/>
      <c r="AN51" s="53">
        <f t="shared" si="15"/>
        <v>0</v>
      </c>
      <c r="AO51" s="191">
        <f t="shared" si="47"/>
        <v>0</v>
      </c>
      <c r="AP51" s="130">
        <f t="shared" si="47"/>
        <v>0</v>
      </c>
      <c r="AQ51" s="62">
        <f t="shared" si="17"/>
        <v>0</v>
      </c>
      <c r="AR51" s="51">
        <f>'[2]BOI#1'!$P161</f>
        <v>0</v>
      </c>
      <c r="AS51" s="51"/>
      <c r="AT51" s="52">
        <f t="shared" si="18"/>
        <v>0</v>
      </c>
      <c r="AU51" s="51">
        <f>'[2]BOI#1'!$Q161</f>
        <v>0</v>
      </c>
      <c r="AV51" s="51"/>
      <c r="AW51" s="52">
        <f t="shared" si="19"/>
        <v>0</v>
      </c>
      <c r="AX51" s="51">
        <f>'[2]BOI#1'!$R161</f>
        <v>0</v>
      </c>
      <c r="AY51" s="51"/>
      <c r="AZ51" s="54">
        <f t="shared" si="20"/>
        <v>0</v>
      </c>
      <c r="BA51" s="191">
        <f t="shared" si="48"/>
        <v>0</v>
      </c>
      <c r="BB51" s="201">
        <f t="shared" si="49"/>
        <v>0</v>
      </c>
      <c r="BC51" s="223">
        <f t="shared" si="50"/>
        <v>0</v>
      </c>
      <c r="BD51" s="315">
        <f t="shared" si="51"/>
        <v>0</v>
      </c>
      <c r="BE51" s="316">
        <f t="shared" si="52"/>
        <v>0</v>
      </c>
      <c r="BF51" s="227">
        <f t="shared" si="53"/>
        <v>0</v>
      </c>
      <c r="BG51" s="315">
        <f t="shared" si="54"/>
        <v>0</v>
      </c>
      <c r="BH51" s="228">
        <f t="shared" si="55"/>
        <v>0</v>
      </c>
      <c r="BI51" s="317">
        <f t="shared" si="56"/>
        <v>0</v>
      </c>
      <c r="BJ51" s="290"/>
      <c r="BK51" s="45">
        <f>VLOOKUP($B51,Test!$A$5:$H$58,5,0)</f>
        <v>0</v>
      </c>
    </row>
    <row r="52" spans="1:63" s="44" customFormat="1" ht="35.1" customHeight="1" thickBot="1">
      <c r="A52" s="396" t="s">
        <v>97</v>
      </c>
      <c r="B52" s="390"/>
      <c r="C52" s="391"/>
      <c r="D52" s="39"/>
      <c r="E52" s="40">
        <f t="shared" ref="E52:AJ52" si="57">SUM(E7:E51)</f>
        <v>0</v>
      </c>
      <c r="F52" s="215">
        <f t="shared" si="57"/>
        <v>0</v>
      </c>
      <c r="G52" s="41">
        <f t="shared" si="57"/>
        <v>0</v>
      </c>
      <c r="H52" s="40">
        <f t="shared" si="57"/>
        <v>0</v>
      </c>
      <c r="I52" s="40">
        <f t="shared" si="57"/>
        <v>0</v>
      </c>
      <c r="J52" s="42">
        <f t="shared" si="57"/>
        <v>0</v>
      </c>
      <c r="K52" s="40">
        <f t="shared" si="57"/>
        <v>0</v>
      </c>
      <c r="L52" s="40">
        <f t="shared" si="57"/>
        <v>0</v>
      </c>
      <c r="M52" s="43">
        <f t="shared" si="57"/>
        <v>0</v>
      </c>
      <c r="N52" s="192">
        <f t="shared" si="57"/>
        <v>0</v>
      </c>
      <c r="O52" s="131">
        <f t="shared" si="57"/>
        <v>0</v>
      </c>
      <c r="P52" s="64">
        <f t="shared" si="57"/>
        <v>0</v>
      </c>
      <c r="Q52" s="299">
        <f t="shared" si="57"/>
        <v>0</v>
      </c>
      <c r="R52" s="40">
        <f t="shared" si="57"/>
        <v>0</v>
      </c>
      <c r="S52" s="41">
        <f t="shared" si="57"/>
        <v>0</v>
      </c>
      <c r="T52" s="40">
        <f t="shared" si="57"/>
        <v>0</v>
      </c>
      <c r="U52" s="40">
        <f t="shared" si="57"/>
        <v>0</v>
      </c>
      <c r="V52" s="42">
        <f t="shared" si="57"/>
        <v>0</v>
      </c>
      <c r="W52" s="40">
        <f t="shared" si="57"/>
        <v>0</v>
      </c>
      <c r="X52" s="40">
        <f t="shared" si="57"/>
        <v>0</v>
      </c>
      <c r="Y52" s="43">
        <f t="shared" si="57"/>
        <v>0</v>
      </c>
      <c r="Z52" s="192">
        <f t="shared" si="57"/>
        <v>0</v>
      </c>
      <c r="AA52" s="202">
        <f t="shared" si="57"/>
        <v>0</v>
      </c>
      <c r="AB52" s="64">
        <f t="shared" si="57"/>
        <v>0</v>
      </c>
      <c r="AC52" s="205">
        <f t="shared" si="57"/>
        <v>0</v>
      </c>
      <c r="AD52" s="134">
        <f t="shared" si="57"/>
        <v>0</v>
      </c>
      <c r="AE52" s="331">
        <f t="shared" si="57"/>
        <v>0</v>
      </c>
      <c r="AF52" s="299">
        <f t="shared" si="57"/>
        <v>0</v>
      </c>
      <c r="AG52" s="40">
        <f t="shared" si="57"/>
        <v>0</v>
      </c>
      <c r="AH52" s="215">
        <f t="shared" si="57"/>
        <v>0</v>
      </c>
      <c r="AI52" s="40">
        <f t="shared" si="57"/>
        <v>0</v>
      </c>
      <c r="AJ52" s="40">
        <f t="shared" si="57"/>
        <v>0</v>
      </c>
      <c r="AK52" s="215">
        <f t="shared" ref="AK52:BI52" si="58">SUM(AK7:AK51)</f>
        <v>0</v>
      </c>
      <c r="AL52" s="40">
        <f t="shared" si="58"/>
        <v>0</v>
      </c>
      <c r="AM52" s="40">
        <f t="shared" si="58"/>
        <v>0</v>
      </c>
      <c r="AN52" s="43">
        <f t="shared" si="58"/>
        <v>0</v>
      </c>
      <c r="AO52" s="192">
        <f t="shared" si="58"/>
        <v>0</v>
      </c>
      <c r="AP52" s="131">
        <f t="shared" si="58"/>
        <v>0</v>
      </c>
      <c r="AQ52" s="308">
        <f t="shared" si="58"/>
        <v>0</v>
      </c>
      <c r="AR52" s="299">
        <f t="shared" si="58"/>
        <v>0</v>
      </c>
      <c r="AS52" s="40">
        <f t="shared" si="58"/>
        <v>0</v>
      </c>
      <c r="AT52" s="42">
        <f t="shared" si="58"/>
        <v>0</v>
      </c>
      <c r="AU52" s="40">
        <f t="shared" si="58"/>
        <v>0</v>
      </c>
      <c r="AV52" s="40">
        <f t="shared" si="58"/>
        <v>0</v>
      </c>
      <c r="AW52" s="42">
        <f t="shared" si="58"/>
        <v>0</v>
      </c>
      <c r="AX52" s="40">
        <f t="shared" si="58"/>
        <v>0</v>
      </c>
      <c r="AY52" s="40">
        <f t="shared" si="58"/>
        <v>0</v>
      </c>
      <c r="AZ52" s="41">
        <f t="shared" si="58"/>
        <v>0</v>
      </c>
      <c r="BA52" s="192">
        <f t="shared" si="58"/>
        <v>0</v>
      </c>
      <c r="BB52" s="202">
        <f t="shared" si="58"/>
        <v>0</v>
      </c>
      <c r="BC52" s="224">
        <f t="shared" si="58"/>
        <v>0</v>
      </c>
      <c r="BD52" s="205">
        <f t="shared" si="58"/>
        <v>0</v>
      </c>
      <c r="BE52" s="218">
        <f t="shared" si="58"/>
        <v>0</v>
      </c>
      <c r="BF52" s="226">
        <f t="shared" si="58"/>
        <v>0</v>
      </c>
      <c r="BG52" s="205">
        <f t="shared" si="58"/>
        <v>0</v>
      </c>
      <c r="BH52" s="134">
        <f t="shared" si="58"/>
        <v>0</v>
      </c>
      <c r="BI52" s="226">
        <f t="shared" si="58"/>
        <v>0</v>
      </c>
      <c r="BJ52" s="288"/>
      <c r="BK52" s="265">
        <f>SUM(BK7:BK51)</f>
        <v>0</v>
      </c>
    </row>
    <row r="53" spans="1:63" ht="33" customHeight="1"/>
    <row r="54" spans="1:63" ht="33" customHeight="1">
      <c r="F54" s="304">
        <f>ROUND(F52-Test!$D$61,2)</f>
        <v>0</v>
      </c>
    </row>
    <row r="55" spans="1:63" ht="33" customHeight="1"/>
    <row r="56" spans="1:63" ht="33" customHeight="1"/>
  </sheetData>
  <mergeCells count="13">
    <mergeCell ref="A52:C52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29</vt:i4>
      </vt:variant>
    </vt:vector>
  </HeadingPairs>
  <TitlesOfParts>
    <vt:vector size="46" baseType="lpstr">
      <vt:lpstr>Manual</vt:lpstr>
      <vt:lpstr>Amount</vt:lpstr>
      <vt:lpstr>Test</vt:lpstr>
      <vt:lpstr>Grand Total</vt:lpstr>
      <vt:lpstr>44 92</vt:lpstr>
      <vt:lpstr>DDS.Inspection</vt:lpstr>
      <vt:lpstr>44 21</vt:lpstr>
      <vt:lpstr>DDS Fac. BOI</vt:lpstr>
      <vt:lpstr>44 22</vt:lpstr>
      <vt:lpstr>44 23</vt:lpstr>
      <vt:lpstr>44 24</vt:lpstr>
      <vt:lpstr>44 25</vt:lpstr>
      <vt:lpstr>44 26</vt:lpstr>
      <vt:lpstr>44 27</vt:lpstr>
      <vt:lpstr>44 28</vt:lpstr>
      <vt:lpstr>44 29</vt:lpstr>
      <vt:lpstr>44 2A</vt:lpstr>
      <vt:lpstr>'44 21'!Print_Area</vt:lpstr>
      <vt:lpstr>'44 22'!Print_Area</vt:lpstr>
      <vt:lpstr>'44 23'!Print_Area</vt:lpstr>
      <vt:lpstr>'44 24'!Print_Area</vt:lpstr>
      <vt:lpstr>'44 25'!Print_Area</vt:lpstr>
      <vt:lpstr>'44 26'!Print_Area</vt:lpstr>
      <vt:lpstr>'44 27'!Print_Area</vt:lpstr>
      <vt:lpstr>'44 28'!Print_Area</vt:lpstr>
      <vt:lpstr>'44 29'!Print_Area</vt:lpstr>
      <vt:lpstr>'44 2A'!Print_Area</vt:lpstr>
      <vt:lpstr>'44 92'!Print_Area</vt:lpstr>
      <vt:lpstr>Amount!Print_Area</vt:lpstr>
      <vt:lpstr>'DDS Fac. BOI'!Print_Area</vt:lpstr>
      <vt:lpstr>DDS.Inspection!Print_Area</vt:lpstr>
      <vt:lpstr>'Grand Total'!Print_Area</vt:lpstr>
      <vt:lpstr>'44 21'!Print_Titles</vt:lpstr>
      <vt:lpstr>'44 22'!Print_Titles</vt:lpstr>
      <vt:lpstr>'44 23'!Print_Titles</vt:lpstr>
      <vt:lpstr>'44 24'!Print_Titles</vt:lpstr>
      <vt:lpstr>'44 25'!Print_Titles</vt:lpstr>
      <vt:lpstr>'44 26'!Print_Titles</vt:lpstr>
      <vt:lpstr>'44 27'!Print_Titles</vt:lpstr>
      <vt:lpstr>'44 28'!Print_Titles</vt:lpstr>
      <vt:lpstr>'44 29'!Print_Titles</vt:lpstr>
      <vt:lpstr>'44 2A'!Print_Titles</vt:lpstr>
      <vt:lpstr>'44 92'!Print_Titles</vt:lpstr>
      <vt:lpstr>'DDS Fac. BOI'!Print_Titles</vt:lpstr>
      <vt:lpstr>DDS.Inspection!Print_Titles</vt:lpstr>
      <vt:lpstr>'Grand Total'!Print_Titles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NHKBN.ROBOT02 by Nantawan Buranateerawit</cp:lastModifiedBy>
  <cp:lastPrinted>2016-02-04T12:11:40Z</cp:lastPrinted>
  <dcterms:created xsi:type="dcterms:W3CDTF">2000-06-20T04:25:50Z</dcterms:created>
  <dcterms:modified xsi:type="dcterms:W3CDTF">2020-05-11T07:33:40Z</dcterms:modified>
</cp:coreProperties>
</file>